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. GODINA\JAVNA NABAVA  2023. g\UČENIČKI (studentski) DOM ZA POTREBE VISOKE ŠKOLE  - po GRUPAMA\"/>
    </mc:Choice>
  </mc:AlternateContent>
  <xr:revisionPtr revIDLastSave="0" documentId="13_ncr:1_{E32B499E-726F-4F80-9998-30846DBC89DD}" xr6:coauthVersionLast="47" xr6:coauthVersionMax="47" xr10:uidLastSave="{00000000-0000-0000-0000-000000000000}"/>
  <bookViews>
    <workbookView xWindow="-120" yWindow="-120" windowWidth="29040" windowHeight="15840" xr2:uid="{01CB0CDD-EDBC-4041-88AB-BC866A38BE64}"/>
  </bookViews>
  <sheets>
    <sheet name="REKAPITULACIJA" sheetId="6" r:id="rId1"/>
    <sheet name="01 GRAĐ-OBRT" sheetId="1" r:id="rId2"/>
    <sheet name="02 ELEKTROINSTALACIJE" sheetId="2" r:id="rId3"/>
    <sheet name="03 VODOVOD" sheetId="3" r:id="rId4"/>
  </sheets>
  <definedNames>
    <definedName name="_xlnm.Print_Titles" localSheetId="0">REKAPITULACIJA!$1:$5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F14" i="3"/>
  <c r="F28" i="2"/>
  <c r="F26" i="2"/>
  <c r="F30" i="2" s="1"/>
  <c r="F20" i="2"/>
  <c r="F18" i="2"/>
  <c r="F16" i="2"/>
  <c r="F14" i="2"/>
  <c r="F12" i="2"/>
  <c r="F10" i="2"/>
  <c r="F8" i="2"/>
  <c r="F77" i="1"/>
  <c r="F79" i="1" s="1"/>
  <c r="D77" i="1"/>
  <c r="F73" i="1"/>
  <c r="D61" i="1"/>
  <c r="F61" i="1" s="1"/>
  <c r="F58" i="1"/>
  <c r="F55" i="1"/>
  <c r="F52" i="1"/>
  <c r="F49" i="1"/>
  <c r="F46" i="1"/>
  <c r="F41" i="1"/>
  <c r="F31" i="1"/>
  <c r="F33" i="1" s="1"/>
  <c r="F23" i="1"/>
  <c r="F20" i="1"/>
  <c r="F11" i="1"/>
  <c r="F13" i="1" s="1"/>
  <c r="F20" i="3" l="1"/>
  <c r="F23" i="3" s="1"/>
  <c r="H22" i="6" s="1"/>
  <c r="F22" i="2"/>
  <c r="F32" i="2"/>
  <c r="H20" i="6" s="1"/>
  <c r="F65" i="1"/>
  <c r="F82" i="1" s="1"/>
  <c r="H18" i="6" s="1"/>
  <c r="F25" i="1"/>
  <c r="F25" i="3" l="1"/>
  <c r="F24" i="3"/>
  <c r="F33" i="2"/>
  <c r="F34" i="2"/>
  <c r="H27" i="6"/>
  <c r="H31" i="6" s="1"/>
  <c r="F84" i="1"/>
  <c r="F83" i="1"/>
  <c r="H29" i="6" l="1"/>
</calcChain>
</file>

<file path=xl/sharedStrings.xml><?xml version="1.0" encoding="utf-8"?>
<sst xmlns="http://schemas.openxmlformats.org/spreadsheetml/2006/main" count="164" uniqueCount="111">
  <si>
    <t>BROJ PROJEKTA: 56-22-VŠ</t>
  </si>
  <si>
    <r>
      <rPr>
        <sz val="8"/>
        <rFont val="ISOCPEUR"/>
        <family val="2"/>
      </rPr>
      <t xml:space="preserve">INVESTITOR: </t>
    </r>
    <r>
      <rPr>
        <b/>
        <sz val="8"/>
        <rFont val="ISOCPEUR"/>
        <family val="2"/>
      </rPr>
      <t xml:space="preserve">GRAD IVANIĆ-GRAD  Park hrvatskih branitellja 1, 10310 Ivanić-Grad OIB: 52339045122
</t>
    </r>
  </si>
  <si>
    <r>
      <rPr>
        <sz val="8"/>
        <rFont val="ISOCPEUR"/>
        <family val="2"/>
      </rPr>
      <t xml:space="preserve">GRAĐEVINA: </t>
    </r>
    <r>
      <rPr>
        <b/>
        <sz val="8"/>
        <rFont val="ISOCPEUR"/>
        <family val="2"/>
      </rPr>
      <t>VISOKA ŠKOLA</t>
    </r>
  </si>
  <si>
    <r>
      <rPr>
        <sz val="8"/>
        <rFont val="ISOCPEUR"/>
        <family val="2"/>
      </rPr>
      <t xml:space="preserve">LOKACIJA: </t>
    </r>
    <r>
      <rPr>
        <b/>
        <sz val="8"/>
        <rFont val="ISOCPEUR"/>
        <family val="2"/>
      </rPr>
      <t xml:space="preserve">Ulica Slobode bb, 10310 Ivanić-Grad; k.č.br. 2295/3, k.o. Ivanić-Grad
</t>
    </r>
    <r>
      <rPr>
        <sz val="8"/>
        <rFont val="ISOCPEUR"/>
        <family val="2"/>
      </rPr>
      <t xml:space="preserve">
</t>
    </r>
    <r>
      <rPr>
        <b/>
        <sz val="8"/>
        <rFont val="ISOCPEUR"/>
        <family val="2"/>
      </rPr>
      <t xml:space="preserve">
</t>
    </r>
  </si>
  <si>
    <t>R.br.</t>
  </si>
  <si>
    <t>Opis stavke</t>
  </si>
  <si>
    <t>J.m.</t>
  </si>
  <si>
    <t>Kol.</t>
  </si>
  <si>
    <r>
      <t>Jed. cijena (</t>
    </r>
    <r>
      <rPr>
        <b/>
        <sz val="10"/>
        <rFont val="Calibri"/>
        <family val="2"/>
        <charset val="238"/>
      </rPr>
      <t>€</t>
    </r>
    <r>
      <rPr>
        <b/>
        <sz val="10"/>
        <rFont val="ISOCPEUR"/>
        <family val="2"/>
      </rPr>
      <t>)</t>
    </r>
  </si>
  <si>
    <t>Uk. cijena (€)</t>
  </si>
  <si>
    <t>1.     PRIPREMNI RADOVI</t>
  </si>
  <si>
    <t>1.01.</t>
  </si>
  <si>
    <t>Svi pripremni radovi oko osiguranja gradilišta, zaštite od padanja materijala na javnu površinu, organizacije gradilišta, provođenja mjera zaštite na radu i sl. Rješenje i način zaštite odredit će nadzorni organ na licu mjesta. Rad i materijal u cijeni.</t>
  </si>
  <si>
    <t>paušal</t>
  </si>
  <si>
    <t>1.     UKUPNO PRIPREMNI RADOVI</t>
  </si>
  <si>
    <t>€</t>
  </si>
  <si>
    <t>2.     RUŠENJA I DEMONTAŽE</t>
  </si>
  <si>
    <t xml:space="preserve">NAPOMENE: Demontaže se izvode prema svim pravilima zaštite na radu pazeći i na prolaznike na ulici koje treba pravilno zaštititi od pada materijala s visine. Demontaža se izvodi po redosljedu odozgo prema dolje, s postupnim demontažama konstruktivnih elemenata prema redosljedu nosivosti.                                                                                                </t>
  </si>
  <si>
    <t>2.01.</t>
  </si>
  <si>
    <r>
      <t>Skidanje postojećeg sloja zaštite hidroizolacije od riječnog šljunka (uključivo i drugi otpad i mahovinu) te ostalih postojećih slojeva krova, spuštanje istog kroz zatvorenu cijev u vozilo uz spriječeno širenje prašine ili drugih negativnih utjecaja na okoliš. Obračun po m</t>
    </r>
    <r>
      <rPr>
        <vertAlign val="superscript"/>
        <sz val="10"/>
        <rFont val="ISOCPEUR"/>
        <family val="2"/>
      </rPr>
      <t>2</t>
    </r>
    <r>
      <rPr>
        <sz val="10"/>
        <rFont val="ISOCPEUR"/>
        <family val="2"/>
      </rPr>
      <t>.</t>
    </r>
  </si>
  <si>
    <r>
      <t>m</t>
    </r>
    <r>
      <rPr>
        <vertAlign val="superscript"/>
        <sz val="10"/>
        <rFont val="ISOCPEUR"/>
        <family val="2"/>
      </rPr>
      <t>2</t>
    </r>
  </si>
  <si>
    <t>2.02.</t>
  </si>
  <si>
    <t>Demontaža postojeće limarije opšava nadozida i drugih 
veznih elemenata, te odvoz s gradilišta.  Obračun po metru dužnom.</t>
  </si>
  <si>
    <t>m</t>
  </si>
  <si>
    <t>2.     UKUPNO RUŠENJA I DEMONTAŽE</t>
  </si>
  <si>
    <t>3.     ZIDARSKI RADOVI</t>
  </si>
  <si>
    <t>3.01.</t>
  </si>
  <si>
    <t xml:space="preserve">Dobava materijala i betoniranje lagano armiranog betona za pad prosječne debljine 6 cm na krovu. </t>
  </si>
  <si>
    <t>3.     UKUPNO ZIDARSKI RADOVI</t>
  </si>
  <si>
    <t>4.     IZOLATERSKI RADOVI</t>
  </si>
  <si>
    <t xml:space="preserve">NAPOMENE: U jedinične cijene stavki obavezno uključiti sve nabave i transporte i ugradnje materijala, sav potreban rad, osnovni i pomoćni materijal i pomoćne radnje, sve preklope prema opisu u stavci troškovnika, vodenu probu trajanje koje određuje nadzorni inženjer i slično, a sve do potpune funkcionalne gotovosti pojedine stavke, uključivo čišćenje nakon dovršetka i u tijeku radova. Sve radove izvesti u skladu sa zakonskim odredbama, važećim pravilnicima, normama i standardima. Izvođač radova dužan je predati investitoru zakonom propisane ateste i ispitivanja, te cerifikat o koeficijentu prolaska topline.                                                                                                                   </t>
  </si>
  <si>
    <t>4.01.</t>
  </si>
  <si>
    <r>
      <t>Dobava i ugradnja prednamaza na AB ploču sa utroškom 0,30 kg/m</t>
    </r>
    <r>
      <rPr>
        <vertAlign val="superscript"/>
        <sz val="10"/>
        <rFont val="ISOCPEUR"/>
        <family val="2"/>
      </rPr>
      <t>2</t>
    </r>
    <r>
      <rPr>
        <sz val="10"/>
        <rFont val="ISOCPEUR"/>
        <family val="2"/>
      </rPr>
      <t xml:space="preserve">. </t>
    </r>
  </si>
  <si>
    <t>4.02.</t>
  </si>
  <si>
    <t>Dobava i ugradnja horizontalne hidroizolacije krova jednoslojnom HI TPO membranom. Izolacija se izvodi visokokvalitetnom ekološkom jednoslojnom membranom od sintetičke gume debljine 0,15 cm, trake otporne na prodor korijenja, na betonu za pad, a sve prema uputama proizvođača uz brtvljenje prodora razvoda instalacija, te podizanjem preko vrha atike 10 cm. U cijeni sav rad i materijali. Obračun prema m² površine.</t>
  </si>
  <si>
    <t>Izvedba spoja sa atikom. Ugrađuju se trake rezane u manje komade s posebnom pažnjom na spoj na horizontalnu traku i formiranje prijelaza iz vertikale u horizontalu. (r.š. 55 cm)</t>
  </si>
  <si>
    <t xml:space="preserve">Obrada prodora. Dobava i montaža manžeta. Izolacijske trake se spajaju na manžetu u horizontali. </t>
  </si>
  <si>
    <t>4.03</t>
  </si>
  <si>
    <t xml:space="preserve">Dobava i postava parne brane na bazi polietilena (PE) niske gustoće, prikladna za postavu na krov sa završnim slojem s TPO membranom. Postavljati s preklopom i uz rubna lijepljenja prema uputi proizvođača. U cijenu stavke uključene trake za lijepljenje i brtvljenje preklopa i prodora. </t>
  </si>
  <si>
    <t>m2</t>
  </si>
  <si>
    <t>4.04.</t>
  </si>
  <si>
    <t>Dobava i polaganj ploča EPS u debljini od 20 cm za neprohodni ravni krov; izvedene u nagibu u svrhu odvodnje krovnih voda.</t>
  </si>
  <si>
    <t>4.05.</t>
  </si>
  <si>
    <t>Dobava i polaganj ploča EPS u debljini od 10 cm za obodne zidove atike</t>
  </si>
  <si>
    <t>4.06.</t>
  </si>
  <si>
    <t>Dobava i postava geotekstila kao filterskog sloja iznad ploča EPS-a. Preklopi min. 20cm.</t>
  </si>
  <si>
    <t>4.07.</t>
  </si>
  <si>
    <t>Dobava i izvedba zaštitnog nasipnog sloja na hidoroizolaciji, od kamene batude 8-16 mm, minimalne debljine 6 cm.</t>
  </si>
  <si>
    <r>
      <t>m</t>
    </r>
    <r>
      <rPr>
        <vertAlign val="superscript"/>
        <sz val="10"/>
        <rFont val="ISOCPEUR"/>
        <family val="2"/>
      </rPr>
      <t>3</t>
    </r>
  </si>
  <si>
    <t>4.     UKUPNO IZOLATERSKI RADOVI</t>
  </si>
  <si>
    <t>5.   LIMARSKI RADOVI</t>
  </si>
  <si>
    <t>5.01.</t>
  </si>
  <si>
    <t>Izrada i montaža limenog opšava atike (okapnica), od 
čeličnog pocinčanog bojanog lima, razvijene širine 30cm. 
U cijeni i nosači od plosnog željeza (klameri). Opšav 
obavezno izvesti s nagibom prema ravnom krovu, kako bi se 
spriječilo cijeđenje vode po fasadi objekta. Obračun po m1.</t>
  </si>
  <si>
    <t>m'</t>
  </si>
  <si>
    <t>5.02.</t>
  </si>
  <si>
    <r>
      <t>Dobava i montaža ploča od čeličnog pocinčanog lima, dimenzija 0.5 x 1 m, debljine 2 mm za zatvranje postojećih otvora u krovnoj AB ploči. U stavku uključen sav rad i potrebni materijal. Obračun po m</t>
    </r>
    <r>
      <rPr>
        <vertAlign val="superscript"/>
        <sz val="10"/>
        <rFont val="ISOCPEUR"/>
        <family val="2"/>
      </rPr>
      <t>2</t>
    </r>
    <r>
      <rPr>
        <sz val="10"/>
        <rFont val="ISOCPEUR"/>
        <family val="2"/>
      </rPr>
      <t>.</t>
    </r>
  </si>
  <si>
    <t>5.  UKUPNO LIMARSKI RADOVI</t>
  </si>
  <si>
    <t>GRAĐEVINSKO-OBRTNIČKI RADOVI UKUPNO:</t>
  </si>
  <si>
    <t>PDV (25%)</t>
  </si>
  <si>
    <t>SVEUKUPNO (€):</t>
  </si>
  <si>
    <t>ZOP:</t>
  </si>
  <si>
    <t>56-22-VŠ</t>
  </si>
  <si>
    <t>Rapska ulica 48, Zagreb</t>
  </si>
  <si>
    <t>TD:</t>
  </si>
  <si>
    <t>TS-VŠIG-12/22</t>
  </si>
  <si>
    <t>1. INSTALACIJA SUSTAVA ZA ZAŠTITU OD DJELOVANJA MUNJE:</t>
  </si>
  <si>
    <t>1.</t>
  </si>
  <si>
    <t>Dobava i montaža metalne križne spojnice sastavljene od 3 pločice dim. 58x58mm i 4 vijka te matica M8, namijenjene za izradu mjernih i ostalih spojeva između okruglih i plosnatih vodiča do širine 30mm u zemlji i nad njom</t>
  </si>
  <si>
    <t>kom</t>
  </si>
  <si>
    <t>2.</t>
  </si>
  <si>
    <t>Dobava i polaganje krovnih nosača okruglih vodiča Φ8-10mm, primjerenog za ravne krovove (mali nagib) različitih vrsta pokrova</t>
  </si>
  <si>
    <t>3.</t>
  </si>
  <si>
    <t>Dobava i polaganje na krovne nosače i ispod fasade do mjernih spojeva okruglog vodiča od aluminijske legure Φ8mm.</t>
  </si>
  <si>
    <t>4.</t>
  </si>
  <si>
    <t>Dobava i montaža metalnih veznih spojnica namijenjenih za izradu spojeva između okruglih vodiča Φ8-10mm nad zemljom. Spojnica je sastavljena od dvije pločice dim. 48x48mm i četiri vijka te matice M6</t>
  </si>
  <si>
    <t>5.</t>
  </si>
  <si>
    <t>Dobava i montaža pohodnog mjernog ormarića 225x125x100mm (DxŠxV). U cijenu uračunati i radovi ugradnje mjerne kutije.</t>
  </si>
  <si>
    <t>6.</t>
  </si>
  <si>
    <t>Izvedba spoja temeljnog uzemljivača i mjernog spoja u pohodnoj kutiji Fe/Zn trakom 25x4mm cca 3m</t>
  </si>
  <si>
    <t>7.</t>
  </si>
  <si>
    <t>Pregled sustava za zaštitu od djelovanja munje i izrada zapisnika o pregledu u skladu s HRN EN 62305-3:2008.</t>
  </si>
  <si>
    <t>kompl.</t>
  </si>
  <si>
    <t>1. UKUPNO:</t>
  </si>
  <si>
    <t>2. ISPITIVANJA I DOKUMENTACIJA:</t>
  </si>
  <si>
    <t>Ispitivanje instalacije prema odredbama iz Tehničkog propisa za niskonaponske instalacije (NN 05/2010) i izdavanje ispitnih protokola, pismenih izvješća i garantnih listova. Sva dokumentacija mora biti ukoričena s odgovarajućim sadržajem.</t>
  </si>
  <si>
    <t>Izrada tehničke dokumentacije izvedenog stanja prema važećim tehničkim propisima, na podlogama izvedenog stanja ( "klasični") papirnati i digitalni oblik.</t>
  </si>
  <si>
    <t>2. UKUPNO:</t>
  </si>
  <si>
    <t>ELEKTROINSTALACIJE UKUPNO:</t>
  </si>
  <si>
    <r>
      <t xml:space="preserve">BROJ PROJEKTA: </t>
    </r>
    <r>
      <rPr>
        <b/>
        <sz val="8"/>
        <rFont val="ISOCPEUR"/>
        <family val="2"/>
      </rPr>
      <t>V_003_22_00    ZOP 56-22-VŠ</t>
    </r>
  </si>
  <si>
    <r>
      <rPr>
        <sz val="8"/>
        <rFont val="ISOCPEUR"/>
        <family val="2"/>
      </rPr>
      <t xml:space="preserve">INVESTITOR: </t>
    </r>
    <r>
      <rPr>
        <b/>
        <sz val="8"/>
        <rFont val="ISOCPEUR"/>
        <family val="2"/>
      </rPr>
      <t xml:space="preserve">GRAD IVANIĆ-GRAD  Park hrvatskih branitellja 1, 10310 Ivanić-Grad OIB: 52339045122
</t>
    </r>
  </si>
  <si>
    <r>
      <rPr>
        <sz val="8"/>
        <rFont val="ISOCPEUR"/>
        <family val="2"/>
      </rPr>
      <t xml:space="preserve">GRAĐEVINA: </t>
    </r>
    <r>
      <rPr>
        <b/>
        <sz val="8"/>
        <rFont val="ISOCPEUR"/>
        <family val="2"/>
      </rPr>
      <t>VISOKA ŠKOLA - KROV</t>
    </r>
  </si>
  <si>
    <t>NAPOMENA:</t>
  </si>
  <si>
    <t>DN = unutarnji profil cijevi</t>
  </si>
  <si>
    <t>1.     ODVODNJA</t>
  </si>
  <si>
    <t xml:space="preserve">Dobava i montaža, ljevano željeznog krovnog slivnika s izolacijskim tjelom. Ljevano željezni krovni slivnik, s prirubnicom za uklještenje hidroizolacije, bez sifona, s procjednim kanalima i horizontslnim odvodom DN125. Obuhvatni grijač krovnog slivnika, montira se na donji dio slivnika DN70-DN 150. </t>
  </si>
  <si>
    <t>U stavku ulazi: dobavu i montažu krovnih slivnika, i po potrebi sitni građevinski radovi. Obračun po komadu ugrađenog slivnika u funkcionalnom stanju sa svim potrebnim spojnim i izolacijskim i brtvenim materijalom i radom.</t>
  </si>
  <si>
    <t>DN 125 mm</t>
  </si>
  <si>
    <t>kpl.</t>
  </si>
  <si>
    <t>Dobava i montaža sigurnosnog zidnog atik slivnika iz PVC. U stavku ulazi dobava i montaža krovnih slivnika, izrada spoja hidroizolacije i po potrebi sitni građevinski radovi. Obračun po komplet ugrađenom krovnog slivnika u funkcionalnom stanju sa svim potrebnim spojnim i izolacijskim i brtvenim materijalom i radom.</t>
  </si>
  <si>
    <t>DN 50mm</t>
  </si>
  <si>
    <t>1.     UKUPNO ODVODNJA</t>
  </si>
  <si>
    <t>R  E  K  A  P  I  T  U  L  A  C  I  J  A</t>
  </si>
  <si>
    <t>1.     UKUPNO GRAĐEVINSKO OBRTNIČKI RADOVI</t>
  </si>
  <si>
    <t>2.     UKUPNO ELEKTROINSTALACIJE</t>
  </si>
  <si>
    <t xml:space="preserve">UKUPNO </t>
  </si>
  <si>
    <t>PDV 25 %</t>
  </si>
  <si>
    <t xml:space="preserve">SVEUKUPNO  </t>
  </si>
  <si>
    <t xml:space="preserve">          </t>
  </si>
  <si>
    <t>3.     UKUPNO VODOVOD I ODVODNJA</t>
  </si>
  <si>
    <t>FAZA I - RAVNI KROV</t>
  </si>
  <si>
    <t>FAZA I - Ravni krov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</si>
</sst>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"/>
    <numFmt numFmtId="165" formatCode="#,##0.00\ _k_n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ISOCPEUR"/>
      <family val="2"/>
    </font>
    <font>
      <sz val="8"/>
      <name val="ISOCPEUR"/>
      <family val="2"/>
    </font>
    <font>
      <b/>
      <sz val="8"/>
      <name val="ISOCPEUR"/>
      <family val="2"/>
    </font>
    <font>
      <b/>
      <sz val="10"/>
      <name val="ISOCPEUR"/>
      <family val="2"/>
      <charset val="238"/>
    </font>
    <font>
      <sz val="11"/>
      <name val="ISOCPEUR"/>
      <family val="2"/>
    </font>
    <font>
      <b/>
      <i/>
      <sz val="11"/>
      <name val="ISOCPEUR"/>
      <family val="2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name val="ISOCPEUR"/>
      <family val="2"/>
    </font>
    <font>
      <b/>
      <u/>
      <sz val="12"/>
      <name val="ISOCPEUR"/>
      <family val="2"/>
    </font>
    <font>
      <b/>
      <u/>
      <sz val="12"/>
      <name val="ISOCPEUR"/>
      <family val="2"/>
      <charset val="238"/>
    </font>
    <font>
      <b/>
      <sz val="12"/>
      <name val="ISOCPEUR"/>
      <family val="2"/>
    </font>
    <font>
      <sz val="10"/>
      <color theme="0" tint="-0.499984740745262"/>
      <name val="ISOCPEUR"/>
      <family val="2"/>
    </font>
    <font>
      <vertAlign val="superscript"/>
      <sz val="10"/>
      <name val="ISOCPEUR"/>
      <family val="2"/>
    </font>
    <font>
      <b/>
      <i/>
      <u/>
      <sz val="11"/>
      <name val="ISOCPEUR"/>
      <family val="2"/>
    </font>
    <font>
      <b/>
      <sz val="10"/>
      <color theme="0" tint="-0.499984740745262"/>
      <name val="ISOCPEUR"/>
      <family val="2"/>
      <charset val="238"/>
    </font>
    <font>
      <b/>
      <i/>
      <sz val="10"/>
      <name val="ISOCPEUR"/>
      <family val="2"/>
    </font>
    <font>
      <b/>
      <sz val="11"/>
      <name val="ISOCPEUR"/>
      <family val="2"/>
    </font>
    <font>
      <b/>
      <sz val="11"/>
      <name val="ISOCPEUR"/>
      <family val="2"/>
      <charset val="238"/>
    </font>
    <font>
      <b/>
      <sz val="11"/>
      <color theme="1"/>
      <name val="ISOCPEUR"/>
      <family val="2"/>
      <charset val="238"/>
    </font>
    <font>
      <i/>
      <sz val="11"/>
      <name val="ISOCPEUR"/>
      <family val="2"/>
    </font>
    <font>
      <sz val="11"/>
      <color theme="1"/>
      <name val="ISOCPEUR"/>
      <family val="2"/>
      <charset val="238"/>
    </font>
    <font>
      <sz val="10"/>
      <color theme="1"/>
      <name val="ISOCPEUR"/>
      <family val="2"/>
      <charset val="238"/>
    </font>
    <font>
      <sz val="12"/>
      <color theme="1"/>
      <name val="ISOCPEUR"/>
      <family val="2"/>
      <charset val="238"/>
    </font>
    <font>
      <b/>
      <sz val="10"/>
      <color theme="1"/>
      <name val="ISOCPEUR"/>
      <family val="2"/>
      <charset val="238"/>
    </font>
    <font>
      <b/>
      <sz val="10"/>
      <color rgb="FFFF0000"/>
      <name val="ISOCPEUR"/>
      <family val="2"/>
      <charset val="238"/>
    </font>
    <font>
      <sz val="10"/>
      <name val="ISOCPEUR"/>
      <family val="2"/>
      <charset val="238"/>
    </font>
    <font>
      <sz val="10"/>
      <color rgb="FFFF0000"/>
      <name val="ISOCPEUR"/>
      <family val="2"/>
      <charset val="238"/>
    </font>
    <font>
      <i/>
      <sz val="11"/>
      <color theme="1"/>
      <name val="ISOCPEUR"/>
      <family val="2"/>
      <charset val="238"/>
    </font>
    <font>
      <sz val="12"/>
      <name val="Arial"/>
      <family val="2"/>
      <charset val="238"/>
    </font>
    <font>
      <b/>
      <sz val="28"/>
      <color indexed="8"/>
      <name val="SerpentineDBol"/>
      <family val="2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BankGothic Md BT"/>
      <family val="2"/>
    </font>
    <font>
      <b/>
      <u/>
      <sz val="11"/>
      <name val="Arial"/>
      <family val="2"/>
    </font>
    <font>
      <b/>
      <sz val="10"/>
      <name val="Arial"/>
      <family val="2"/>
      <charset val="238"/>
    </font>
    <font>
      <b/>
      <u/>
      <sz val="11"/>
      <name val="ISOCPEUR"/>
      <family val="2"/>
    </font>
    <font>
      <sz val="12"/>
      <name val="ISOCPEUR"/>
      <family val="2"/>
    </font>
    <font>
      <sz val="11"/>
      <color rgb="FF000000"/>
      <name val="ISOCPEUR"/>
      <family val="2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/>
    <xf numFmtId="0" fontId="1" fillId="0" borderId="0"/>
    <xf numFmtId="0" fontId="31" fillId="0" borderId="0"/>
  </cellStyleXfs>
  <cellXfs count="228">
    <xf numFmtId="0" fontId="0" fillId="0" borderId="0" xfId="0"/>
    <xf numFmtId="49" fontId="2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left" vertical="top"/>
    </xf>
    <xf numFmtId="0" fontId="4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>
      <alignment horizontal="center" vertical="center"/>
    </xf>
    <xf numFmtId="164" fontId="6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9" fontId="2" fillId="0" borderId="9" xfId="2" applyNumberFormat="1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4" fontId="2" fillId="0" borderId="12" xfId="2" applyNumberFormat="1" applyFont="1" applyBorder="1" applyAlignment="1">
      <alignment horizontal="center" vertical="center"/>
    </xf>
    <xf numFmtId="4" fontId="5" fillId="0" borderId="12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2" fillId="0" borderId="0" xfId="0" applyNumberFormat="1" applyFont="1" applyAlignment="1">
      <alignment horizontal="justify" vertical="top" wrapText="1"/>
    </xf>
    <xf numFmtId="4" fontId="2" fillId="0" borderId="0" xfId="0" applyNumberFormat="1" applyFont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5" fillId="2" borderId="14" xfId="0" applyNumberFormat="1" applyFont="1" applyFill="1" applyBorder="1" applyAlignment="1">
      <alignment horizontal="right" vertical="center"/>
    </xf>
    <xf numFmtId="4" fontId="10" fillId="2" borderId="15" xfId="0" applyNumberFormat="1" applyFont="1" applyFill="1" applyBorder="1" applyAlignment="1">
      <alignment horizontal="right" vertical="center"/>
    </xf>
    <xf numFmtId="49" fontId="13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justify" vertical="center"/>
    </xf>
    <xf numFmtId="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4" fontId="1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top" wrapText="1"/>
    </xf>
    <xf numFmtId="49" fontId="2" fillId="0" borderId="0" xfId="3" applyNumberFormat="1" applyFont="1" applyAlignment="1">
      <alignment horizontal="left" vertical="top"/>
    </xf>
    <xf numFmtId="0" fontId="2" fillId="0" borderId="0" xfId="3" applyFont="1" applyAlignment="1">
      <alignment horizontal="center" vertical="center"/>
    </xf>
    <xf numFmtId="4" fontId="2" fillId="0" borderId="0" xfId="3" applyNumberFormat="1" applyFont="1" applyAlignment="1">
      <alignment horizontal="center" vertical="center"/>
    </xf>
    <xf numFmtId="4" fontId="5" fillId="0" borderId="0" xfId="3" applyNumberFormat="1" applyFont="1" applyAlignment="1">
      <alignment horizontal="right" vertical="center"/>
    </xf>
    <xf numFmtId="4" fontId="2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4" fontId="1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left" vertical="top"/>
    </xf>
    <xf numFmtId="0" fontId="19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4" fontId="20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65" fontId="21" fillId="0" borderId="7" xfId="2" applyNumberFormat="1" applyFont="1" applyBorder="1" applyAlignment="1">
      <alignment horizontal="center"/>
    </xf>
    <xf numFmtId="4" fontId="22" fillId="0" borderId="0" xfId="2" applyNumberFormat="1" applyFont="1" applyAlignment="1">
      <alignment horizontal="right" vertical="center"/>
    </xf>
    <xf numFmtId="49" fontId="6" fillId="4" borderId="0" xfId="0" applyNumberFormat="1" applyFont="1" applyFill="1" applyAlignment="1">
      <alignment horizontal="left" vertical="top"/>
    </xf>
    <xf numFmtId="0" fontId="6" fillId="4" borderId="0" xfId="2" applyFont="1" applyFill="1" applyAlignment="1">
      <alignment horizontal="left" vertical="center"/>
    </xf>
    <xf numFmtId="0" fontId="6" fillId="4" borderId="2" xfId="2" applyFont="1" applyFill="1" applyBorder="1" applyAlignment="1">
      <alignment horizontal="center" vertical="center"/>
    </xf>
    <xf numFmtId="4" fontId="19" fillId="4" borderId="2" xfId="2" applyNumberFormat="1" applyFont="1" applyFill="1" applyBorder="1" applyAlignment="1">
      <alignment horizontal="center" vertical="center"/>
    </xf>
    <xf numFmtId="4" fontId="20" fillId="4" borderId="2" xfId="2" applyNumberFormat="1" applyFont="1" applyFill="1" applyBorder="1" applyAlignment="1">
      <alignment horizontal="center" vertical="center"/>
    </xf>
    <xf numFmtId="4" fontId="7" fillId="4" borderId="2" xfId="2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23" fillId="0" borderId="0" xfId="0" applyFont="1"/>
    <xf numFmtId="0" fontId="21" fillId="0" borderId="0" xfId="0" applyFont="1"/>
    <xf numFmtId="0" fontId="24" fillId="0" borderId="0" xfId="0" applyFont="1"/>
    <xf numFmtId="49" fontId="2" fillId="0" borderId="9" xfId="4" applyNumberFormat="1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4" fontId="2" fillId="0" borderId="12" xfId="4" applyNumberFormat="1" applyFont="1" applyBorder="1" applyAlignment="1">
      <alignment horizontal="center" vertical="center"/>
    </xf>
    <xf numFmtId="4" fontId="5" fillId="0" borderId="12" xfId="4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7" fillId="0" borderId="0" xfId="0" applyFont="1" applyAlignment="1">
      <alignment horizontal="left" vertical="top" wrapText="1"/>
    </xf>
    <xf numFmtId="165" fontId="24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165" fontId="26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wrapText="1"/>
    </xf>
    <xf numFmtId="165" fontId="26" fillId="0" borderId="0" xfId="0" applyNumberFormat="1" applyFont="1" applyAlignment="1">
      <alignment horizontal="center"/>
    </xf>
    <xf numFmtId="0" fontId="24" fillId="5" borderId="0" xfId="0" applyFont="1" applyFill="1" applyAlignment="1">
      <alignment horizontal="center" vertical="top"/>
    </xf>
    <xf numFmtId="0" fontId="26" fillId="5" borderId="0" xfId="0" applyFont="1" applyFill="1" applyAlignment="1">
      <alignment horizontal="left" vertical="top" wrapText="1"/>
    </xf>
    <xf numFmtId="0" fontId="24" fillId="5" borderId="0" xfId="0" applyFont="1" applyFill="1" applyAlignment="1">
      <alignment horizontal="center"/>
    </xf>
    <xf numFmtId="165" fontId="24" fillId="5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center"/>
    </xf>
    <xf numFmtId="165" fontId="26" fillId="2" borderId="0" xfId="0" applyNumberFormat="1" applyFont="1" applyFill="1" applyAlignment="1">
      <alignment horizontal="right" wrapText="1"/>
    </xf>
    <xf numFmtId="165" fontId="26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 vertical="top" wrapText="1"/>
    </xf>
    <xf numFmtId="0" fontId="28" fillId="2" borderId="0" xfId="0" applyFont="1" applyFill="1" applyAlignment="1">
      <alignment horizontal="center"/>
    </xf>
    <xf numFmtId="0" fontId="21" fillId="0" borderId="0" xfId="0" applyFont="1" applyAlignment="1">
      <alignment wrapText="1"/>
    </xf>
    <xf numFmtId="165" fontId="21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  <xf numFmtId="165" fontId="30" fillId="0" borderId="7" xfId="0" applyNumberFormat="1" applyFont="1" applyBorder="1" applyAlignment="1">
      <alignment horizontal="right"/>
    </xf>
    <xf numFmtId="165" fontId="30" fillId="0" borderId="7" xfId="0" applyNumberFormat="1" applyFont="1" applyBorder="1" applyAlignment="1">
      <alignment horizontal="center"/>
    </xf>
    <xf numFmtId="165" fontId="21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justify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5" fontId="21" fillId="4" borderId="0" xfId="0" applyNumberFormat="1" applyFont="1" applyFill="1" applyAlignment="1">
      <alignment horizontal="right"/>
    </xf>
    <xf numFmtId="0" fontId="32" fillId="0" borderId="1" xfId="5" applyFont="1" applyBorder="1" applyAlignment="1">
      <alignment horizontal="left" vertical="center"/>
    </xf>
    <xf numFmtId="0" fontId="3" fillId="0" borderId="2" xfId="2" applyFont="1" applyBorder="1" applyAlignment="1" applyProtection="1">
      <alignment vertical="center"/>
      <protection locked="0"/>
    </xf>
    <xf numFmtId="0" fontId="4" fillId="0" borderId="2" xfId="2" applyFont="1" applyBorder="1" applyAlignment="1" applyProtection="1">
      <alignment vertical="center"/>
      <protection locked="0"/>
    </xf>
    <xf numFmtId="4" fontId="4" fillId="0" borderId="2" xfId="2" applyNumberFormat="1" applyFont="1" applyBorder="1" applyAlignment="1" applyProtection="1">
      <alignment vertical="center"/>
      <protection locked="0"/>
    </xf>
    <xf numFmtId="4" fontId="2" fillId="0" borderId="2" xfId="2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right" vertical="center"/>
    </xf>
    <xf numFmtId="0" fontId="33" fillId="0" borderId="0" xfId="5" applyFont="1" applyAlignment="1">
      <alignment vertical="center"/>
    </xf>
    <xf numFmtId="0" fontId="33" fillId="0" borderId="3" xfId="5" applyFont="1" applyBorder="1" applyAlignment="1">
      <alignment vertical="center"/>
    </xf>
    <xf numFmtId="0" fontId="8" fillId="0" borderId="0" xfId="2" applyAlignment="1"/>
    <xf numFmtId="0" fontId="32" fillId="0" borderId="4" xfId="5" applyFont="1" applyBorder="1" applyAlignment="1">
      <alignment horizontal="left" vertical="center"/>
    </xf>
    <xf numFmtId="0" fontId="4" fillId="0" borderId="0" xfId="2" applyFont="1" applyAlignment="1" applyProtection="1">
      <alignment vertical="center"/>
      <protection locked="0"/>
    </xf>
    <xf numFmtId="4" fontId="4" fillId="0" borderId="0" xfId="2" applyNumberFormat="1" applyFont="1" applyAlignment="1" applyProtection="1">
      <alignment vertical="center"/>
      <protection locked="0"/>
    </xf>
    <xf numFmtId="4" fontId="2" fillId="0" borderId="0" xfId="2" applyNumberFormat="1" applyFont="1" applyAlignment="1">
      <alignment horizontal="center" vertical="center"/>
    </xf>
    <xf numFmtId="164" fontId="6" fillId="0" borderId="5" xfId="2" applyNumberFormat="1" applyFont="1" applyBorder="1" applyAlignment="1">
      <alignment horizontal="right" vertical="center"/>
    </xf>
    <xf numFmtId="0" fontId="34" fillId="0" borderId="0" xfId="2" applyFont="1" applyAlignment="1" applyProtection="1">
      <alignment vertical="center"/>
      <protection locked="0"/>
    </xf>
    <xf numFmtId="0" fontId="34" fillId="0" borderId="5" xfId="2" applyFont="1" applyBorder="1" applyAlignment="1" applyProtection="1">
      <alignment vertical="center"/>
      <protection locked="0"/>
    </xf>
    <xf numFmtId="0" fontId="35" fillId="0" borderId="6" xfId="5" applyFont="1" applyBorder="1" applyAlignment="1">
      <alignment horizontal="left" vertical="center"/>
    </xf>
    <xf numFmtId="0" fontId="34" fillId="0" borderId="8" xfId="2" applyFont="1" applyBorder="1" applyAlignment="1" applyProtection="1">
      <alignment vertical="center" wrapText="1"/>
      <protection locked="0"/>
    </xf>
    <xf numFmtId="49" fontId="36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center" vertical="center"/>
    </xf>
    <xf numFmtId="1" fontId="36" fillId="0" borderId="0" xfId="5" applyNumberFormat="1" applyFont="1" applyAlignment="1">
      <alignment horizontal="center" vertical="center"/>
    </xf>
    <xf numFmtId="1" fontId="36" fillId="0" borderId="2" xfId="5" applyNumberFormat="1" applyFont="1" applyBorder="1" applyAlignment="1">
      <alignment horizontal="center" vertical="center"/>
    </xf>
    <xf numFmtId="4" fontId="36" fillId="0" borderId="0" xfId="5" applyNumberFormat="1" applyFont="1" applyAlignment="1">
      <alignment horizontal="center" vertical="center"/>
    </xf>
    <xf numFmtId="2" fontId="36" fillId="0" borderId="0" xfId="5" applyNumberFormat="1" applyFont="1" applyAlignment="1">
      <alignment horizontal="center" vertical="center"/>
    </xf>
    <xf numFmtId="0" fontId="8" fillId="0" borderId="0" xfId="2" quotePrefix="1" applyAlignment="1">
      <alignment horizontal="left" vertical="top" wrapText="1"/>
    </xf>
    <xf numFmtId="0" fontId="11" fillId="0" borderId="0" xfId="5" applyFont="1" applyAlignment="1">
      <alignment horizontal="center" vertical="center"/>
    </xf>
    <xf numFmtId="49" fontId="38" fillId="0" borderId="0" xfId="5" applyNumberFormat="1" applyFont="1" applyAlignment="1">
      <alignment horizontal="center" vertical="center"/>
    </xf>
    <xf numFmtId="0" fontId="38" fillId="0" borderId="0" xfId="5" applyFont="1" applyAlignment="1">
      <alignment horizontal="center" vertical="center"/>
    </xf>
    <xf numFmtId="1" fontId="38" fillId="0" borderId="0" xfId="5" applyNumberFormat="1" applyFont="1" applyAlignment="1">
      <alignment horizontal="center" vertical="center"/>
    </xf>
    <xf numFmtId="2" fontId="38" fillId="0" borderId="0" xfId="5" applyNumberFormat="1" applyFont="1" applyAlignment="1">
      <alignment horizontal="center" vertical="center"/>
    </xf>
    <xf numFmtId="4" fontId="38" fillId="0" borderId="0" xfId="5" applyNumberFormat="1" applyFont="1" applyAlignment="1">
      <alignment horizontal="center" vertical="center"/>
    </xf>
    <xf numFmtId="0" fontId="11" fillId="0" borderId="0" xfId="5" applyFont="1" applyAlignment="1">
      <alignment vertical="center"/>
    </xf>
    <xf numFmtId="4" fontId="11" fillId="0" borderId="0" xfId="5" applyNumberFormat="1" applyFont="1" applyAlignment="1">
      <alignment vertical="center"/>
    </xf>
    <xf numFmtId="49" fontId="6" fillId="0" borderId="0" xfId="5" applyNumberFormat="1" applyFont="1" applyAlignment="1">
      <alignment horizontal="left" vertical="top"/>
    </xf>
    <xf numFmtId="0" fontId="6" fillId="0" borderId="0" xfId="5" applyFont="1" applyAlignment="1">
      <alignment horizontal="left" vertical="center"/>
    </xf>
    <xf numFmtId="1" fontId="6" fillId="0" borderId="0" xfId="5" applyNumberFormat="1" applyFont="1" applyAlignment="1">
      <alignment horizontal="right" vertical="center"/>
    </xf>
    <xf numFmtId="2" fontId="6" fillId="0" borderId="0" xfId="5" applyNumberFormat="1" applyFont="1" applyAlignment="1">
      <alignment horizontal="right" vertical="center"/>
    </xf>
    <xf numFmtId="4" fontId="6" fillId="0" borderId="0" xfId="5" applyNumberFormat="1" applyFont="1" applyAlignment="1">
      <alignment vertical="center"/>
    </xf>
    <xf numFmtId="49" fontId="10" fillId="0" borderId="16" xfId="5" applyNumberFormat="1" applyFont="1" applyBorder="1"/>
    <xf numFmtId="0" fontId="10" fillId="0" borderId="16" xfId="5" applyFont="1" applyBorder="1"/>
    <xf numFmtId="0" fontId="19" fillId="0" borderId="16" xfId="5" applyFont="1" applyBorder="1"/>
    <xf numFmtId="0" fontId="6" fillId="0" borderId="16" xfId="5" applyFont="1" applyBorder="1" applyAlignment="1">
      <alignment horizontal="right" vertical="center"/>
    </xf>
    <xf numFmtId="4" fontId="13" fillId="0" borderId="16" xfId="5" applyNumberFormat="1" applyFont="1" applyBorder="1" applyAlignment="1">
      <alignment horizontal="right" vertical="center"/>
    </xf>
    <xf numFmtId="49" fontId="10" fillId="0" borderId="0" xfId="5" applyNumberFormat="1" applyFont="1" applyAlignment="1">
      <alignment horizontal="left" vertical="top"/>
    </xf>
    <xf numFmtId="0" fontId="10" fillId="0" borderId="0" xfId="5" applyFont="1"/>
    <xf numFmtId="0" fontId="19" fillId="0" borderId="0" xfId="5" applyFont="1"/>
    <xf numFmtId="2" fontId="6" fillId="0" borderId="0" xfId="5" applyNumberFormat="1" applyFont="1" applyAlignment="1">
      <alignment vertical="center"/>
    </xf>
    <xf numFmtId="4" fontId="13" fillId="0" borderId="0" xfId="5" applyNumberFormat="1" applyFont="1" applyAlignment="1">
      <alignment horizontal="right" vertical="center"/>
    </xf>
    <xf numFmtId="0" fontId="10" fillId="0" borderId="0" xfId="5" applyFont="1" applyAlignment="1">
      <alignment horizontal="left" vertical="top"/>
    </xf>
    <xf numFmtId="0" fontId="6" fillId="0" borderId="0" xfId="5" applyFont="1" applyAlignment="1">
      <alignment horizontal="right" vertical="center"/>
    </xf>
    <xf numFmtId="0" fontId="19" fillId="0" borderId="0" xfId="5" applyFont="1" applyAlignment="1">
      <alignment horizontal="left" vertical="top"/>
    </xf>
    <xf numFmtId="0" fontId="6" fillId="0" borderId="0" xfId="5" applyFont="1"/>
    <xf numFmtId="0" fontId="13" fillId="0" borderId="16" xfId="5" applyFont="1" applyBorder="1" applyAlignment="1">
      <alignment horizontal="center"/>
    </xf>
    <xf numFmtId="0" fontId="6" fillId="0" borderId="0" xfId="5" applyFont="1" applyAlignment="1">
      <alignment vertical="center"/>
    </xf>
    <xf numFmtId="0" fontId="39" fillId="0" borderId="0" xfId="5" applyFont="1" applyAlignment="1">
      <alignment horizontal="left" vertical="center"/>
    </xf>
    <xf numFmtId="1" fontId="39" fillId="0" borderId="0" xfId="5" applyNumberFormat="1" applyFont="1" applyAlignment="1">
      <alignment horizontal="right" vertical="center"/>
    </xf>
    <xf numFmtId="2" fontId="39" fillId="0" borderId="0" xfId="5" applyNumberFormat="1" applyFont="1" applyAlignment="1">
      <alignment horizontal="right" vertical="center"/>
    </xf>
    <xf numFmtId="0" fontId="6" fillId="0" borderId="0" xfId="5" applyFont="1" applyAlignment="1">
      <alignment vertical="top" wrapText="1"/>
    </xf>
    <xf numFmtId="0" fontId="39" fillId="0" borderId="0" xfId="5" applyFont="1" applyAlignment="1">
      <alignment vertical="top" wrapText="1"/>
    </xf>
    <xf numFmtId="0" fontId="13" fillId="2" borderId="7" xfId="5" applyFont="1" applyFill="1" applyBorder="1" applyAlignment="1">
      <alignment horizontal="right"/>
    </xf>
    <xf numFmtId="4" fontId="13" fillId="2" borderId="7" xfId="5" applyNumberFormat="1" applyFont="1" applyFill="1" applyBorder="1" applyAlignment="1">
      <alignment horizontal="right" vertical="center"/>
    </xf>
    <xf numFmtId="0" fontId="2" fillId="0" borderId="0" xfId="2" applyFont="1" applyAlignment="1"/>
    <xf numFmtId="0" fontId="40" fillId="0" borderId="0" xfId="2" applyFont="1" applyAlignment="1"/>
    <xf numFmtId="49" fontId="41" fillId="0" borderId="0" xfId="5" applyNumberFormat="1" applyFont="1" applyAlignment="1">
      <alignment horizontal="left" vertical="top"/>
    </xf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1" fontId="41" fillId="0" borderId="0" xfId="5" applyNumberFormat="1" applyFont="1" applyAlignment="1">
      <alignment horizontal="right" vertical="center"/>
    </xf>
    <xf numFmtId="2" fontId="41" fillId="0" borderId="0" xfId="5" applyNumberFormat="1" applyFont="1" applyAlignment="1">
      <alignment horizontal="right" vertical="center"/>
    </xf>
    <xf numFmtId="4" fontId="41" fillId="0" borderId="0" xfId="5" applyNumberFormat="1" applyFont="1" applyAlignment="1">
      <alignment vertical="center"/>
    </xf>
    <xf numFmtId="49" fontId="42" fillId="0" borderId="0" xfId="5" applyNumberFormat="1" applyFont="1" applyAlignment="1">
      <alignment horizontal="left" vertical="top"/>
    </xf>
    <xf numFmtId="0" fontId="42" fillId="0" borderId="0" xfId="5" applyFont="1" applyAlignment="1">
      <alignment horizontal="left" vertical="center"/>
    </xf>
    <xf numFmtId="0" fontId="42" fillId="0" borderId="0" xfId="5" applyFont="1" applyAlignment="1">
      <alignment vertical="center"/>
    </xf>
    <xf numFmtId="1" fontId="42" fillId="0" borderId="0" xfId="5" applyNumberFormat="1" applyFont="1" applyAlignment="1">
      <alignment horizontal="right" vertical="center"/>
    </xf>
    <xf numFmtId="2" fontId="42" fillId="0" borderId="0" xfId="5" applyNumberFormat="1" applyFont="1" applyAlignment="1">
      <alignment horizontal="right" vertical="center"/>
    </xf>
    <xf numFmtId="4" fontId="42" fillId="0" borderId="0" xfId="5" applyNumberFormat="1" applyFont="1" applyAlignment="1">
      <alignment vertical="center"/>
    </xf>
    <xf numFmtId="49" fontId="43" fillId="0" borderId="0" xfId="5" applyNumberFormat="1" applyFont="1" applyAlignment="1">
      <alignment horizontal="left" vertical="top"/>
    </xf>
    <xf numFmtId="4" fontId="43" fillId="0" borderId="0" xfId="5" applyNumberFormat="1" applyFont="1" applyAlignment="1">
      <alignment horizontal="center" vertical="center"/>
    </xf>
    <xf numFmtId="0" fontId="43" fillId="0" borderId="0" xfId="5" applyFont="1" applyAlignment="1">
      <alignment vertical="center"/>
    </xf>
    <xf numFmtId="0" fontId="43" fillId="0" borderId="0" xfId="5" applyFont="1" applyAlignment="1">
      <alignment horizontal="left" vertical="center"/>
    </xf>
    <xf numFmtId="1" fontId="43" fillId="0" borderId="0" xfId="5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6" fillId="5" borderId="0" xfId="0" applyNumberFormat="1" applyFont="1" applyFill="1" applyAlignment="1">
      <alignment horizontal="center"/>
    </xf>
    <xf numFmtId="4" fontId="6" fillId="0" borderId="0" xfId="5" applyNumberFormat="1" applyFont="1" applyAlignment="1">
      <alignment horizontal="center" vertical="center"/>
    </xf>
    <xf numFmtId="2" fontId="41" fillId="0" borderId="0" xfId="5" applyNumberFormat="1" applyFont="1" applyAlignment="1">
      <alignment horizontal="center" vertical="top" wrapText="1"/>
    </xf>
    <xf numFmtId="2" fontId="41" fillId="0" borderId="0" xfId="5" applyNumberFormat="1" applyFont="1" applyAlignment="1">
      <alignment horizontal="center" vertical="top"/>
    </xf>
    <xf numFmtId="4" fontId="43" fillId="0" borderId="0" xfId="5" applyNumberFormat="1" applyFont="1" applyAlignment="1">
      <alignment horizontal="center" vertical="center"/>
    </xf>
    <xf numFmtId="0" fontId="13" fillId="2" borderId="7" xfId="5" applyFont="1" applyFill="1" applyBorder="1" applyAlignment="1">
      <alignment horizontal="left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5" xfId="2" applyFont="1" applyBorder="1" applyAlignment="1" applyProtection="1">
      <alignment horizontal="left" vertical="top" wrapText="1"/>
      <protection locked="0"/>
    </xf>
    <xf numFmtId="0" fontId="4" fillId="0" borderId="7" xfId="2" applyFont="1" applyBorder="1" applyAlignment="1" applyProtection="1">
      <alignment horizontal="left" vertical="top" wrapText="1"/>
      <protection locked="0"/>
    </xf>
    <xf numFmtId="0" fontId="37" fillId="0" borderId="0" xfId="2" applyFont="1" applyAlignment="1">
      <alignment horizontal="left" vertical="top" wrapText="1"/>
    </xf>
    <xf numFmtId="0" fontId="11" fillId="0" borderId="0" xfId="5" applyFont="1" applyAlignment="1">
      <alignment horizontal="center" vertical="center"/>
    </xf>
    <xf numFmtId="0" fontId="11" fillId="5" borderId="0" xfId="0" applyFont="1" applyFill="1" applyAlignment="1">
      <alignment vertical="center"/>
    </xf>
    <xf numFmtId="49" fontId="19" fillId="2" borderId="13" xfId="0" applyNumberFormat="1" applyFont="1" applyFill="1" applyBorder="1" applyAlignment="1">
      <alignment horizontal="left" vertical="center"/>
    </xf>
    <xf numFmtId="49" fontId="19" fillId="2" borderId="14" xfId="0" applyNumberFormat="1" applyFont="1" applyFill="1" applyBorder="1" applyAlignment="1">
      <alignment horizontal="left" vertical="center"/>
    </xf>
    <xf numFmtId="49" fontId="13" fillId="2" borderId="13" xfId="0" applyNumberFormat="1" applyFont="1" applyFill="1" applyBorder="1" applyAlignment="1">
      <alignment horizontal="left" vertical="center"/>
    </xf>
    <xf numFmtId="49" fontId="13" fillId="2" borderId="14" xfId="0" applyNumberFormat="1" applyFont="1" applyFill="1" applyBorder="1" applyAlignment="1">
      <alignment horizontal="left" vertical="center"/>
    </xf>
    <xf numFmtId="4" fontId="14" fillId="0" borderId="0" xfId="0" applyNumberFormat="1" applyFont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left"/>
    </xf>
    <xf numFmtId="0" fontId="24" fillId="0" borderId="7" xfId="0" applyFont="1" applyBorder="1" applyAlignment="1">
      <alignment horizontal="left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5" borderId="0" xfId="0" applyFont="1" applyFill="1" applyAlignment="1">
      <alignment horizontal="center" vertical="center"/>
    </xf>
  </cellXfs>
  <cellStyles count="6">
    <cellStyle name="Normal 2" xfId="3" xr:uid="{7367A4C9-9389-4F44-B71F-ADCAB89B94DD}"/>
    <cellStyle name="Normal_SNN_Troskovnik" xfId="5" xr:uid="{82DF676B-9449-422D-93D8-9378CEDFA0AE}"/>
    <cellStyle name="Normalno" xfId="0" builtinId="0"/>
    <cellStyle name="Normalno 3 2" xfId="4" xr:uid="{A7BFA5D9-5130-433A-990B-04A0EF133FA4}"/>
    <cellStyle name="Normalno 4" xfId="2" xr:uid="{E85F8EB3-DFFF-4A1A-83AE-8D8AC7BC6FF4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20782</xdr:rowOff>
    </xdr:from>
    <xdr:to>
      <xdr:col>1</xdr:col>
      <xdr:colOff>911802</xdr:colOff>
      <xdr:row>1</xdr:row>
      <xdr:rowOff>172474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DBC3786-7879-4EAA-86C3-629F1C95A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20782"/>
          <a:ext cx="1266825" cy="342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CC08-8C72-4942-A2A4-212AF626AF42}">
  <sheetPr>
    <tabColor rgb="FFFFFF00"/>
  </sheetPr>
  <dimension ref="A1:H47"/>
  <sheetViews>
    <sheetView tabSelected="1" view="pageBreakPreview" zoomScale="115" zoomScaleNormal="100" zoomScaleSheetLayoutView="115" workbookViewId="0">
      <pane ySplit="5" topLeftCell="A6" activePane="bottomLeft" state="frozen"/>
      <selection pane="bottomLeft" activeCell="G7" sqref="G7"/>
    </sheetView>
  </sheetViews>
  <sheetFormatPr defaultRowHeight="12.75"/>
  <cols>
    <col min="1" max="4" width="9.140625" style="126"/>
    <col min="5" max="5" width="11.42578125" style="126" customWidth="1"/>
    <col min="6" max="6" width="11.7109375" style="126" customWidth="1"/>
    <col min="7" max="7" width="12.28515625" style="126" customWidth="1"/>
    <col min="8" max="8" width="16.42578125" style="126" customWidth="1"/>
    <col min="9" max="16384" width="9.140625" style="126"/>
  </cols>
  <sheetData>
    <row r="1" spans="1:8" ht="14.25" customHeight="1">
      <c r="A1" s="118"/>
      <c r="B1" s="119"/>
      <c r="C1" s="120"/>
      <c r="D1" s="121"/>
      <c r="E1" s="122"/>
      <c r="F1" s="123"/>
      <c r="G1" s="124"/>
      <c r="H1" s="125"/>
    </row>
    <row r="2" spans="1:8" ht="14.25" customHeight="1">
      <c r="A2" s="127"/>
      <c r="B2" s="206" t="s">
        <v>1</v>
      </c>
      <c r="C2" s="206"/>
      <c r="D2" s="206"/>
      <c r="E2" s="206"/>
      <c r="F2" s="206"/>
      <c r="G2" s="206"/>
      <c r="H2" s="207"/>
    </row>
    <row r="3" spans="1:8" ht="13.5" customHeight="1">
      <c r="A3" s="127"/>
      <c r="B3" s="128" t="s">
        <v>2</v>
      </c>
      <c r="C3" s="128"/>
      <c r="D3" s="129" t="s">
        <v>110</v>
      </c>
      <c r="E3" s="130"/>
      <c r="F3" s="131"/>
      <c r="G3" s="132"/>
      <c r="H3" s="133"/>
    </row>
    <row r="4" spans="1:8" ht="12.75" customHeight="1">
      <c r="A4" s="134"/>
      <c r="B4" s="208" t="s">
        <v>3</v>
      </c>
      <c r="C4" s="208"/>
      <c r="D4" s="208"/>
      <c r="E4" s="208"/>
      <c r="F4" s="208"/>
      <c r="G4" s="208"/>
      <c r="H4" s="135"/>
    </row>
    <row r="5" spans="1:8" ht="15">
      <c r="A5" s="136"/>
      <c r="B5" s="137"/>
      <c r="C5" s="137"/>
      <c r="D5" s="137"/>
      <c r="E5" s="137"/>
      <c r="F5" s="138"/>
      <c r="G5" s="139"/>
      <c r="H5" s="140"/>
    </row>
    <row r="6" spans="1:8" ht="15">
      <c r="A6" s="209"/>
      <c r="B6" s="209"/>
      <c r="C6" s="137"/>
      <c r="D6" s="137"/>
      <c r="E6" s="137"/>
      <c r="F6" s="138"/>
      <c r="G6" s="141"/>
      <c r="H6" s="140"/>
    </row>
    <row r="7" spans="1:8" ht="15" customHeight="1">
      <c r="A7" s="142"/>
      <c r="B7" s="142"/>
      <c r="C7" s="142"/>
      <c r="D7" s="142"/>
      <c r="E7" s="142"/>
      <c r="F7" s="142"/>
      <c r="G7" s="142"/>
      <c r="H7" s="142"/>
    </row>
    <row r="8" spans="1:8" ht="15.75" customHeight="1">
      <c r="A8" s="142"/>
      <c r="B8" s="142"/>
      <c r="C8" s="210" t="s">
        <v>109</v>
      </c>
      <c r="D8" s="210"/>
      <c r="E8" s="210"/>
      <c r="F8" s="210"/>
      <c r="G8" s="210"/>
      <c r="H8" s="142"/>
    </row>
    <row r="9" spans="1:8" ht="15" customHeight="1">
      <c r="A9" s="142"/>
      <c r="B9" s="142"/>
      <c r="C9" s="142"/>
      <c r="D9" s="142"/>
      <c r="E9" s="142"/>
      <c r="F9" s="142"/>
      <c r="G9" s="142"/>
      <c r="H9" s="142"/>
    </row>
    <row r="10" spans="1:8" ht="15" customHeight="1">
      <c r="A10" s="144"/>
      <c r="B10" s="145"/>
      <c r="C10" s="145"/>
      <c r="D10" s="145"/>
      <c r="E10" s="145"/>
      <c r="F10" s="146"/>
      <c r="G10" s="147"/>
      <c r="H10" s="148"/>
    </row>
    <row r="11" spans="1:8" ht="15.75">
      <c r="A11" s="149"/>
      <c r="B11" s="149"/>
      <c r="C11" s="149"/>
      <c r="D11" s="149"/>
      <c r="E11" s="149"/>
      <c r="F11" s="149"/>
      <c r="G11" s="149"/>
      <c r="H11" s="150"/>
    </row>
    <row r="12" spans="1:8" ht="15.75">
      <c r="A12" s="210" t="s">
        <v>101</v>
      </c>
      <c r="B12" s="210"/>
      <c r="C12" s="210"/>
      <c r="D12" s="210"/>
      <c r="E12" s="210"/>
      <c r="F12" s="210"/>
      <c r="G12" s="210"/>
      <c r="H12" s="210"/>
    </row>
    <row r="13" spans="1:8" ht="15.75">
      <c r="A13" s="143"/>
      <c r="B13" s="143"/>
      <c r="C13" s="143"/>
      <c r="D13" s="143"/>
      <c r="E13" s="143"/>
      <c r="F13" s="143"/>
      <c r="G13" s="143"/>
      <c r="H13" s="143"/>
    </row>
    <row r="14" spans="1:8" ht="15.75">
      <c r="A14" s="143"/>
      <c r="B14" s="143"/>
      <c r="C14" s="143"/>
      <c r="D14" s="143"/>
      <c r="E14" s="143"/>
      <c r="F14" s="143"/>
      <c r="G14" s="143"/>
    </row>
    <row r="15" spans="1:8" ht="15.75">
      <c r="A15" s="143"/>
      <c r="B15" s="143"/>
      <c r="C15" s="143"/>
      <c r="D15" s="143"/>
      <c r="E15" s="143"/>
      <c r="F15" s="143"/>
      <c r="G15" s="143"/>
    </row>
    <row r="16" spans="1:8" ht="15.75">
      <c r="A16" s="143"/>
      <c r="B16" s="143"/>
      <c r="C16" s="143"/>
      <c r="D16" s="143"/>
      <c r="E16" s="143"/>
      <c r="F16" s="143"/>
      <c r="G16" s="143"/>
    </row>
    <row r="17" spans="1:8" ht="14.25">
      <c r="A17" s="151"/>
      <c r="B17" s="152"/>
      <c r="C17" s="152"/>
      <c r="D17" s="152"/>
      <c r="E17" s="152"/>
      <c r="F17" s="153"/>
      <c r="G17" s="154"/>
      <c r="H17" s="155"/>
    </row>
    <row r="18" spans="1:8" ht="15.75">
      <c r="A18" s="156" t="s">
        <v>102</v>
      </c>
      <c r="B18" s="157"/>
      <c r="C18" s="157"/>
      <c r="D18" s="157"/>
      <c r="E18" s="157"/>
      <c r="F18" s="158"/>
      <c r="G18" s="159" t="s">
        <v>15</v>
      </c>
      <c r="H18" s="160">
        <f>'01 GRAĐ-OBRT'!F82</f>
        <v>0</v>
      </c>
    </row>
    <row r="19" spans="1:8" ht="15.75">
      <c r="A19" s="161"/>
      <c r="B19" s="162"/>
      <c r="C19" s="162"/>
      <c r="D19" s="162"/>
      <c r="E19" s="162"/>
      <c r="F19" s="163"/>
      <c r="G19" s="164"/>
      <c r="H19" s="165"/>
    </row>
    <row r="20" spans="1:8" ht="15.75">
      <c r="A20" s="157" t="s">
        <v>103</v>
      </c>
      <c r="B20" s="157"/>
      <c r="C20" s="157"/>
      <c r="D20" s="157"/>
      <c r="E20" s="157"/>
      <c r="F20" s="158"/>
      <c r="G20" s="159" t="s">
        <v>15</v>
      </c>
      <c r="H20" s="160">
        <f>'02 ELEKTROINSTALACIJE'!F32</f>
        <v>0</v>
      </c>
    </row>
    <row r="21" spans="1:8" ht="15.75">
      <c r="A21" s="166"/>
      <c r="B21" s="162"/>
      <c r="C21" s="162"/>
      <c r="D21" s="162"/>
      <c r="E21" s="162"/>
      <c r="F21" s="163"/>
      <c r="G21" s="167"/>
      <c r="H21" s="165"/>
    </row>
    <row r="22" spans="1:8" ht="15.75">
      <c r="A22" s="157" t="s">
        <v>108</v>
      </c>
      <c r="B22" s="157"/>
      <c r="C22" s="157"/>
      <c r="D22" s="157"/>
      <c r="E22" s="157"/>
      <c r="F22" s="158"/>
      <c r="G22" s="159" t="s">
        <v>15</v>
      </c>
      <c r="H22" s="160">
        <f>'03 VODOVOD'!F23</f>
        <v>0</v>
      </c>
    </row>
    <row r="23" spans="1:8" ht="15.75">
      <c r="A23" s="166"/>
      <c r="B23" s="162"/>
      <c r="C23" s="162"/>
      <c r="D23" s="162"/>
      <c r="E23" s="162"/>
      <c r="F23" s="163"/>
      <c r="G23" s="167"/>
      <c r="H23" s="165"/>
    </row>
    <row r="24" spans="1:8" ht="15.75">
      <c r="A24" s="168"/>
      <c r="B24" s="163"/>
      <c r="C24" s="163"/>
      <c r="D24" s="163"/>
      <c r="E24" s="163"/>
      <c r="F24" s="163"/>
      <c r="G24" s="167"/>
      <c r="H24" s="165"/>
    </row>
    <row r="25" spans="1:8" ht="15.75">
      <c r="A25" s="168"/>
      <c r="B25" s="163"/>
      <c r="C25" s="163"/>
      <c r="D25" s="163"/>
      <c r="E25" s="163"/>
      <c r="F25" s="163"/>
      <c r="G25" s="167"/>
      <c r="H25" s="165"/>
    </row>
    <row r="26" spans="1:8" ht="15.75">
      <c r="A26" s="163"/>
      <c r="B26" s="163"/>
      <c r="C26" s="163"/>
      <c r="D26" s="163"/>
      <c r="E26" s="163"/>
      <c r="F26" s="163"/>
      <c r="G26" s="154"/>
      <c r="H26" s="165"/>
    </row>
    <row r="27" spans="1:8" ht="15.75">
      <c r="A27" s="151"/>
      <c r="B27" s="169"/>
      <c r="C27" s="169"/>
      <c r="D27" s="152"/>
      <c r="E27" s="170" t="s">
        <v>104</v>
      </c>
      <c r="F27" s="170"/>
      <c r="G27" s="159" t="s">
        <v>15</v>
      </c>
      <c r="H27" s="160">
        <f>SUM(H18:H24)</f>
        <v>0</v>
      </c>
    </row>
    <row r="28" spans="1:8" ht="15.75">
      <c r="A28" s="151"/>
      <c r="B28" s="152"/>
      <c r="C28" s="152"/>
      <c r="D28" s="171"/>
      <c r="E28" s="172"/>
      <c r="F28" s="173"/>
      <c r="G28" s="174"/>
      <c r="H28" s="165"/>
    </row>
    <row r="29" spans="1:8" ht="15.75">
      <c r="A29" s="151"/>
      <c r="B29" s="152"/>
      <c r="C29" s="152"/>
      <c r="D29" s="152"/>
      <c r="E29" s="170" t="s">
        <v>105</v>
      </c>
      <c r="F29" s="170"/>
      <c r="G29" s="159" t="s">
        <v>15</v>
      </c>
      <c r="H29" s="160">
        <f>H27*0.25</f>
        <v>0</v>
      </c>
    </row>
    <row r="30" spans="1:8" ht="15.75">
      <c r="A30" s="151"/>
      <c r="B30" s="175"/>
      <c r="C30" s="175"/>
      <c r="D30" s="175"/>
      <c r="E30" s="176"/>
      <c r="F30" s="176"/>
      <c r="G30" s="174"/>
      <c r="H30" s="165"/>
    </row>
    <row r="31" spans="1:8" ht="15.75">
      <c r="A31" s="151"/>
      <c r="B31" s="152"/>
      <c r="C31" s="152"/>
      <c r="D31" s="152"/>
      <c r="E31" s="205" t="s">
        <v>106</v>
      </c>
      <c r="F31" s="205"/>
      <c r="G31" s="177" t="s">
        <v>15</v>
      </c>
      <c r="H31" s="178">
        <f>H27*1.25</f>
        <v>0</v>
      </c>
    </row>
    <row r="32" spans="1:8" ht="14.25">
      <c r="A32" s="151"/>
      <c r="B32" s="152"/>
      <c r="C32" s="152"/>
      <c r="D32" s="152"/>
      <c r="E32" s="152"/>
      <c r="F32" s="153"/>
      <c r="G32" s="154"/>
      <c r="H32" s="155"/>
    </row>
    <row r="33" spans="1:8" ht="14.25">
      <c r="A33" s="151"/>
      <c r="B33" s="152"/>
      <c r="C33" s="179"/>
      <c r="D33" s="152"/>
      <c r="E33" s="152"/>
      <c r="F33" s="153"/>
      <c r="G33" s="154"/>
      <c r="H33" s="155"/>
    </row>
    <row r="34" spans="1:8" ht="14.25">
      <c r="A34" s="151"/>
      <c r="B34" s="152"/>
      <c r="C34" s="179"/>
      <c r="D34" s="152"/>
      <c r="E34" s="152"/>
      <c r="F34" s="153"/>
      <c r="G34" s="154"/>
      <c r="H34" s="155"/>
    </row>
    <row r="35" spans="1:8" ht="14.25">
      <c r="A35" s="151"/>
      <c r="B35" s="152"/>
      <c r="C35" s="152"/>
      <c r="D35" s="152"/>
      <c r="E35" s="152"/>
      <c r="F35" s="153"/>
      <c r="G35" s="154"/>
      <c r="H35" s="155"/>
    </row>
    <row r="36" spans="1:8" ht="14.25">
      <c r="A36" s="151"/>
      <c r="B36" s="152"/>
      <c r="C36" s="152"/>
      <c r="D36" s="152"/>
      <c r="E36" s="152"/>
      <c r="F36" s="201"/>
      <c r="G36" s="201"/>
      <c r="H36" s="201"/>
    </row>
    <row r="37" spans="1:8" ht="14.25">
      <c r="A37" s="151"/>
      <c r="B37" s="152"/>
      <c r="C37" s="152"/>
      <c r="D37" s="152"/>
      <c r="E37" s="152"/>
      <c r="F37" s="180"/>
      <c r="G37" s="154"/>
      <c r="H37" s="155"/>
    </row>
    <row r="38" spans="1:8" ht="14.25">
      <c r="A38" s="181"/>
      <c r="B38" s="182"/>
      <c r="C38" s="182"/>
      <c r="D38" s="182"/>
      <c r="E38" s="183" t="s">
        <v>107</v>
      </c>
      <c r="F38" s="202"/>
      <c r="G38" s="203"/>
      <c r="H38" s="203"/>
    </row>
    <row r="39" spans="1:8" ht="14.25">
      <c r="A39" s="181"/>
      <c r="B39" s="182"/>
      <c r="C39" s="182"/>
      <c r="D39" s="182"/>
      <c r="E39" s="182"/>
      <c r="F39" s="184"/>
      <c r="G39" s="185"/>
      <c r="H39" s="186"/>
    </row>
    <row r="40" spans="1:8">
      <c r="A40" s="187"/>
      <c r="B40" s="188"/>
      <c r="C40" s="188"/>
      <c r="D40" s="189"/>
      <c r="E40" s="188"/>
      <c r="F40" s="190"/>
      <c r="G40" s="191"/>
      <c r="H40" s="192"/>
    </row>
    <row r="41" spans="1:8" ht="14.25">
      <c r="A41" s="193"/>
      <c r="B41" s="204"/>
      <c r="C41" s="204"/>
      <c r="D41" s="204"/>
      <c r="E41" s="195"/>
      <c r="F41" s="204"/>
      <c r="G41" s="204"/>
      <c r="H41" s="204"/>
    </row>
    <row r="42" spans="1:8" ht="14.25">
      <c r="A42" s="193"/>
      <c r="B42" s="196"/>
      <c r="C42" s="196"/>
      <c r="D42" s="197"/>
      <c r="E42" s="195"/>
      <c r="F42" s="204"/>
      <c r="G42" s="204"/>
      <c r="H42" s="204"/>
    </row>
    <row r="43" spans="1:8" ht="14.25">
      <c r="A43" s="193"/>
      <c r="B43" s="196"/>
      <c r="C43" s="196"/>
      <c r="D43" s="197"/>
      <c r="E43" s="195"/>
      <c r="F43" s="194"/>
      <c r="G43" s="194"/>
      <c r="H43" s="194"/>
    </row>
    <row r="44" spans="1:8" ht="14.25">
      <c r="A44" s="193"/>
      <c r="B44" s="196"/>
      <c r="C44" s="196"/>
      <c r="D44" s="197"/>
      <c r="E44" s="195"/>
      <c r="F44" s="194"/>
      <c r="G44" s="194"/>
      <c r="H44" s="194"/>
    </row>
    <row r="45" spans="1:8" ht="14.25">
      <c r="A45" s="193"/>
      <c r="B45" s="196"/>
      <c r="C45" s="196"/>
      <c r="D45" s="197"/>
      <c r="E45" s="195"/>
      <c r="F45" s="194"/>
      <c r="G45" s="194"/>
      <c r="H45" s="194"/>
    </row>
    <row r="46" spans="1:8">
      <c r="A46" s="187"/>
      <c r="B46" s="188"/>
      <c r="C46" s="188"/>
      <c r="D46" s="189"/>
      <c r="E46" s="188"/>
      <c r="F46" s="190"/>
      <c r="G46" s="191"/>
      <c r="H46" s="192"/>
    </row>
    <row r="47" spans="1:8">
      <c r="A47" s="187"/>
      <c r="B47" s="188"/>
      <c r="C47" s="188"/>
      <c r="D47" s="189"/>
      <c r="E47" s="188"/>
      <c r="F47" s="190"/>
      <c r="G47" s="191"/>
      <c r="H47" s="192"/>
    </row>
  </sheetData>
  <mergeCells count="11">
    <mergeCell ref="E31:F31"/>
    <mergeCell ref="B2:H2"/>
    <mergeCell ref="B4:G4"/>
    <mergeCell ref="A6:B6"/>
    <mergeCell ref="C8:G8"/>
    <mergeCell ref="A12:H12"/>
    <mergeCell ref="F36:H36"/>
    <mergeCell ref="F38:H38"/>
    <mergeCell ref="B41:D41"/>
    <mergeCell ref="F41:H41"/>
    <mergeCell ref="F42:H42"/>
  </mergeCells>
  <pageMargins left="0.70866141732283472" right="0.43307086614173229" top="0.39370078740157483" bottom="0.55118110236220474" header="7.874015748031496E-2" footer="7.874015748031496E-2"/>
  <pageSetup paperSize="9" orientation="portrait" useFirstPageNumber="1" r:id="rId1"/>
  <headerFooter alignWithMargins="0">
    <oddFooter>&amp;C_______________________________________________________________________________________
&amp;P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0543-17E1-465C-B69B-4FA18EB90395}">
  <dimension ref="A1:F85"/>
  <sheetViews>
    <sheetView topLeftCell="A70" workbookViewId="0">
      <selection activeCell="H15" sqref="H15"/>
    </sheetView>
  </sheetViews>
  <sheetFormatPr defaultRowHeight="15"/>
  <cols>
    <col min="1" max="1" width="6.7109375" customWidth="1"/>
    <col min="2" max="2" width="50.7109375" customWidth="1"/>
    <col min="3" max="4" width="8.7109375" customWidth="1"/>
    <col min="5" max="6" width="15.7109375" customWidth="1"/>
  </cols>
  <sheetData>
    <row r="1" spans="1:6">
      <c r="A1" s="1"/>
      <c r="B1" s="2" t="s">
        <v>0</v>
      </c>
      <c r="C1" s="3"/>
      <c r="D1" s="4"/>
      <c r="E1" s="5"/>
      <c r="F1" s="6"/>
    </row>
    <row r="2" spans="1:6">
      <c r="A2" s="7"/>
      <c r="B2" s="217" t="s">
        <v>1</v>
      </c>
      <c r="C2" s="217"/>
      <c r="D2" s="217"/>
      <c r="E2" s="217"/>
      <c r="F2" s="218"/>
    </row>
    <row r="3" spans="1:6">
      <c r="A3" s="7"/>
      <c r="B3" s="8" t="s">
        <v>2</v>
      </c>
      <c r="C3" s="8"/>
      <c r="D3" s="9"/>
      <c r="E3" s="10"/>
      <c r="F3" s="11"/>
    </row>
    <row r="4" spans="1:6">
      <c r="A4" s="12"/>
      <c r="B4" s="219" t="s">
        <v>3</v>
      </c>
      <c r="C4" s="219"/>
      <c r="D4" s="219"/>
      <c r="E4" s="219"/>
      <c r="F4" s="220"/>
    </row>
    <row r="5" spans="1:6">
      <c r="A5" s="13"/>
      <c r="B5" s="13"/>
      <c r="C5" s="14"/>
      <c r="D5" s="15"/>
      <c r="E5" s="10"/>
      <c r="F5" s="16"/>
    </row>
    <row r="6" spans="1:6">
      <c r="A6" s="17" t="s">
        <v>4</v>
      </c>
      <c r="B6" s="18" t="s">
        <v>5</v>
      </c>
      <c r="C6" s="19" t="s">
        <v>6</v>
      </c>
      <c r="D6" s="20" t="s">
        <v>7</v>
      </c>
      <c r="E6" s="21" t="s">
        <v>8</v>
      </c>
      <c r="F6" s="20" t="s">
        <v>9</v>
      </c>
    </row>
    <row r="7" spans="1:6">
      <c r="A7" s="22"/>
      <c r="B7" s="14"/>
      <c r="C7" s="14"/>
      <c r="D7" s="15"/>
      <c r="E7" s="10"/>
      <c r="F7" s="23"/>
    </row>
    <row r="8" spans="1:6" ht="15.75">
      <c r="A8" s="211" t="s">
        <v>10</v>
      </c>
      <c r="B8" s="211"/>
      <c r="C8" s="211"/>
      <c r="D8" s="211"/>
      <c r="E8" s="211"/>
      <c r="F8" s="211"/>
    </row>
    <row r="9" spans="1:6" ht="15.75">
      <c r="A9" s="24"/>
      <c r="B9" s="24"/>
      <c r="C9" s="24"/>
      <c r="D9" s="24"/>
      <c r="E9" s="25"/>
      <c r="F9" s="24"/>
    </row>
    <row r="10" spans="1:6" ht="63.75">
      <c r="A10" s="13" t="s">
        <v>11</v>
      </c>
      <c r="B10" s="26" t="s">
        <v>12</v>
      </c>
      <c r="C10" s="27"/>
      <c r="D10" s="28"/>
      <c r="E10" s="29"/>
      <c r="F10" s="24"/>
    </row>
    <row r="11" spans="1:6" ht="15.75">
      <c r="A11" s="24"/>
      <c r="B11" s="26"/>
      <c r="C11" s="27" t="s">
        <v>13</v>
      </c>
      <c r="D11" s="15">
        <v>1</v>
      </c>
      <c r="E11" s="30">
        <v>0</v>
      </c>
      <c r="F11" s="31">
        <f>D11*E11</f>
        <v>0</v>
      </c>
    </row>
    <row r="12" spans="1:6" ht="15.75">
      <c r="A12" s="24"/>
      <c r="B12" s="26"/>
      <c r="C12" s="27"/>
      <c r="D12" s="15"/>
      <c r="E12" s="30"/>
      <c r="F12" s="31"/>
    </row>
    <row r="13" spans="1:6" ht="15.75">
      <c r="A13" s="214" t="s">
        <v>14</v>
      </c>
      <c r="B13" s="215"/>
      <c r="C13" s="215"/>
      <c r="D13" s="215"/>
      <c r="E13" s="32" t="s">
        <v>15</v>
      </c>
      <c r="F13" s="33">
        <f>SUM(F11:F12)</f>
        <v>0</v>
      </c>
    </row>
    <row r="14" spans="1:6" ht="15.75">
      <c r="A14" s="34"/>
      <c r="B14" s="34"/>
      <c r="C14" s="34"/>
      <c r="D14" s="34"/>
      <c r="E14" s="10"/>
      <c r="F14" s="35"/>
    </row>
    <row r="15" spans="1:6" ht="15.75">
      <c r="A15" s="34"/>
      <c r="B15" s="34"/>
      <c r="C15" s="34"/>
      <c r="D15" s="34"/>
      <c r="E15" s="10"/>
      <c r="F15" s="35"/>
    </row>
    <row r="16" spans="1:6" ht="15.75">
      <c r="A16" s="211" t="s">
        <v>16</v>
      </c>
      <c r="B16" s="211"/>
      <c r="C16" s="211"/>
      <c r="D16" s="211"/>
      <c r="E16" s="211"/>
      <c r="F16" s="211"/>
    </row>
    <row r="17" spans="1:6" ht="15.75">
      <c r="A17" s="24"/>
      <c r="B17" s="24"/>
      <c r="C17" s="24"/>
      <c r="D17" s="24"/>
      <c r="E17" s="25"/>
      <c r="F17" s="24"/>
    </row>
    <row r="18" spans="1:6" ht="47.25" customHeight="1">
      <c r="A18" s="216" t="s">
        <v>17</v>
      </c>
      <c r="B18" s="216"/>
      <c r="C18" s="216"/>
      <c r="D18" s="216"/>
      <c r="E18" s="216"/>
      <c r="F18" s="31"/>
    </row>
    <row r="19" spans="1:6" ht="65.25">
      <c r="A19" s="13" t="s">
        <v>18</v>
      </c>
      <c r="B19" s="26" t="s">
        <v>19</v>
      </c>
      <c r="C19" s="27"/>
      <c r="D19" s="28"/>
      <c r="E19" s="29"/>
      <c r="F19" s="24"/>
    </row>
    <row r="20" spans="1:6" ht="15.75">
      <c r="A20" s="24"/>
      <c r="B20" s="26"/>
      <c r="C20" s="27" t="s">
        <v>20</v>
      </c>
      <c r="D20" s="15">
        <v>640</v>
      </c>
      <c r="E20" s="30">
        <v>0</v>
      </c>
      <c r="F20" s="31">
        <f>D20*E20</f>
        <v>0</v>
      </c>
    </row>
    <row r="21" spans="1:6" ht="15.75">
      <c r="A21" s="24"/>
      <c r="B21" s="26"/>
      <c r="C21" s="27"/>
      <c r="D21" s="15"/>
      <c r="E21" s="30"/>
      <c r="F21" s="31"/>
    </row>
    <row r="22" spans="1:6" ht="38.25">
      <c r="A22" s="13" t="s">
        <v>21</v>
      </c>
      <c r="B22" s="37" t="s">
        <v>22</v>
      </c>
      <c r="C22" s="27"/>
      <c r="D22" s="28"/>
      <c r="E22" s="29"/>
      <c r="F22" s="24"/>
    </row>
    <row r="23" spans="1:6" ht="15.75">
      <c r="A23" s="24"/>
      <c r="B23" s="26"/>
      <c r="C23" s="27" t="s">
        <v>23</v>
      </c>
      <c r="D23" s="15">
        <v>128</v>
      </c>
      <c r="E23" s="30">
        <v>0</v>
      </c>
      <c r="F23" s="31">
        <f>D23*E23</f>
        <v>0</v>
      </c>
    </row>
    <row r="24" spans="1:6" ht="15.75">
      <c r="A24" s="24"/>
      <c r="B24" s="26"/>
      <c r="C24" s="27"/>
      <c r="D24" s="15"/>
      <c r="E24" s="30"/>
      <c r="F24" s="31"/>
    </row>
    <row r="25" spans="1:6" ht="15.75">
      <c r="A25" s="214" t="s">
        <v>24</v>
      </c>
      <c r="B25" s="215"/>
      <c r="C25" s="215"/>
      <c r="D25" s="215"/>
      <c r="E25" s="32" t="s">
        <v>15</v>
      </c>
      <c r="F25" s="33">
        <f>SUM(F20:F24)</f>
        <v>0</v>
      </c>
    </row>
    <row r="26" spans="1:6">
      <c r="A26" s="13"/>
      <c r="B26" s="38"/>
      <c r="C26" s="14"/>
      <c r="D26" s="15"/>
      <c r="E26" s="10"/>
      <c r="F26" s="16"/>
    </row>
    <row r="27" spans="1:6">
      <c r="A27" s="13"/>
      <c r="B27" s="38"/>
      <c r="C27" s="14"/>
      <c r="D27" s="15"/>
      <c r="E27" s="10"/>
      <c r="F27" s="16"/>
    </row>
    <row r="28" spans="1:6" ht="15.75">
      <c r="A28" s="211" t="s">
        <v>25</v>
      </c>
      <c r="B28" s="211"/>
      <c r="C28" s="211"/>
      <c r="D28" s="211"/>
      <c r="E28" s="211"/>
      <c r="F28" s="211"/>
    </row>
    <row r="29" spans="1:6" ht="15.75">
      <c r="A29" s="24"/>
      <c r="B29" s="24"/>
      <c r="C29" s="24"/>
      <c r="D29" s="24"/>
      <c r="E29" s="25"/>
      <c r="F29" s="24"/>
    </row>
    <row r="30" spans="1:6" ht="25.5">
      <c r="A30" s="13" t="s">
        <v>26</v>
      </c>
      <c r="B30" s="26" t="s">
        <v>27</v>
      </c>
      <c r="C30" s="27"/>
      <c r="D30" s="28"/>
      <c r="E30" s="29"/>
      <c r="F30" s="24"/>
    </row>
    <row r="31" spans="1:6" ht="15.75">
      <c r="A31" s="24"/>
      <c r="B31" s="26"/>
      <c r="C31" s="27" t="s">
        <v>20</v>
      </c>
      <c r="D31" s="15">
        <v>640</v>
      </c>
      <c r="E31" s="30">
        <v>0</v>
      </c>
      <c r="F31" s="31">
        <f>D31*E31</f>
        <v>0</v>
      </c>
    </row>
    <row r="32" spans="1:6" ht="15.75">
      <c r="A32" s="24"/>
      <c r="B32" s="26"/>
      <c r="C32" s="27"/>
      <c r="D32" s="15"/>
      <c r="E32" s="30"/>
      <c r="F32" s="31"/>
    </row>
    <row r="33" spans="1:6" ht="15.75">
      <c r="A33" s="214" t="s">
        <v>28</v>
      </c>
      <c r="B33" s="215"/>
      <c r="C33" s="215"/>
      <c r="D33" s="215"/>
      <c r="E33" s="32" t="s">
        <v>15</v>
      </c>
      <c r="F33" s="33">
        <f>SUM(F31:F32)</f>
        <v>0</v>
      </c>
    </row>
    <row r="34" spans="1:6" ht="15.75">
      <c r="A34" s="34"/>
      <c r="B34" s="34"/>
      <c r="C34" s="34"/>
      <c r="D34" s="34"/>
      <c r="E34" s="10"/>
      <c r="F34" s="35"/>
    </row>
    <row r="35" spans="1:6" ht="15.75">
      <c r="A35" s="34"/>
      <c r="B35" s="34"/>
      <c r="C35" s="34"/>
      <c r="D35" s="34"/>
      <c r="E35" s="10"/>
      <c r="F35" s="35"/>
    </row>
    <row r="36" spans="1:6" ht="15.75">
      <c r="A36" s="211" t="s">
        <v>29</v>
      </c>
      <c r="B36" s="211"/>
      <c r="C36" s="211"/>
      <c r="D36" s="211"/>
      <c r="E36" s="211"/>
      <c r="F36" s="211"/>
    </row>
    <row r="37" spans="1:6" ht="15.75">
      <c r="A37" s="24"/>
      <c r="B37" s="24"/>
      <c r="C37" s="24"/>
      <c r="D37" s="24"/>
      <c r="E37" s="25"/>
      <c r="F37" s="24"/>
    </row>
    <row r="38" spans="1:6" ht="83.25" customHeight="1">
      <c r="A38" s="216" t="s">
        <v>30</v>
      </c>
      <c r="B38" s="216"/>
      <c r="C38" s="216"/>
      <c r="D38" s="216"/>
      <c r="E38" s="216"/>
      <c r="F38" s="39"/>
    </row>
    <row r="39" spans="1:6">
      <c r="A39" s="36"/>
      <c r="B39" s="36"/>
      <c r="C39" s="36"/>
      <c r="D39" s="36"/>
      <c r="E39" s="40"/>
      <c r="F39" s="39"/>
    </row>
    <row r="40" spans="1:6" ht="27">
      <c r="A40" s="13" t="s">
        <v>31</v>
      </c>
      <c r="B40" s="41" t="s">
        <v>32</v>
      </c>
      <c r="C40" s="14"/>
      <c r="D40" s="15"/>
      <c r="E40" s="30"/>
      <c r="F40" s="31"/>
    </row>
    <row r="41" spans="1:6">
      <c r="A41" s="13"/>
      <c r="B41" s="41"/>
      <c r="C41" s="27" t="s">
        <v>20</v>
      </c>
      <c r="D41" s="15">
        <v>640</v>
      </c>
      <c r="E41" s="30">
        <v>0</v>
      </c>
      <c r="F41" s="31">
        <f>D41*E41</f>
        <v>0</v>
      </c>
    </row>
    <row r="42" spans="1:6">
      <c r="A42" s="13"/>
      <c r="B42" s="41"/>
      <c r="C42" s="27"/>
      <c r="D42" s="15"/>
      <c r="E42" s="30"/>
      <c r="F42" s="31"/>
    </row>
    <row r="43" spans="1:6" ht="102">
      <c r="A43" s="13" t="s">
        <v>33</v>
      </c>
      <c r="B43" s="41" t="s">
        <v>34</v>
      </c>
      <c r="C43" s="14"/>
      <c r="D43" s="15"/>
      <c r="E43" s="10"/>
      <c r="F43" s="42"/>
    </row>
    <row r="44" spans="1:6" ht="51">
      <c r="A44" s="13"/>
      <c r="B44" s="43" t="s">
        <v>35</v>
      </c>
      <c r="C44" s="27"/>
      <c r="D44" s="15"/>
      <c r="E44" s="30"/>
      <c r="F44" s="31"/>
    </row>
    <row r="45" spans="1:6" ht="25.5">
      <c r="A45" s="13"/>
      <c r="B45" s="41" t="s">
        <v>36</v>
      </c>
      <c r="C45" s="27"/>
      <c r="D45" s="15"/>
      <c r="E45" s="30"/>
      <c r="F45" s="31"/>
    </row>
    <row r="46" spans="1:6">
      <c r="A46" s="13"/>
      <c r="B46" s="41"/>
      <c r="C46" s="27" t="s">
        <v>20</v>
      </c>
      <c r="D46" s="15">
        <v>715</v>
      </c>
      <c r="E46" s="30">
        <v>0</v>
      </c>
      <c r="F46" s="31">
        <f>D46*E46</f>
        <v>0</v>
      </c>
    </row>
    <row r="47" spans="1:6">
      <c r="A47" s="13"/>
      <c r="B47" s="41"/>
      <c r="C47" s="27"/>
      <c r="D47" s="15"/>
      <c r="E47" s="30"/>
      <c r="F47" s="31"/>
    </row>
    <row r="48" spans="1:6" ht="63.75">
      <c r="A48" s="13" t="s">
        <v>37</v>
      </c>
      <c r="B48" s="41" t="s">
        <v>38</v>
      </c>
      <c r="C48" s="27"/>
      <c r="D48" s="15"/>
      <c r="E48" s="30"/>
      <c r="F48" s="31"/>
    </row>
    <row r="49" spans="1:6">
      <c r="A49" s="13"/>
      <c r="B49" s="41"/>
      <c r="C49" s="27" t="s">
        <v>39</v>
      </c>
      <c r="D49" s="15">
        <v>715</v>
      </c>
      <c r="E49" s="30">
        <v>0</v>
      </c>
      <c r="F49" s="31">
        <f>D49*E49</f>
        <v>0</v>
      </c>
    </row>
    <row r="50" spans="1:6">
      <c r="A50" s="13"/>
      <c r="B50" s="41"/>
      <c r="C50" s="27"/>
      <c r="D50" s="15"/>
      <c r="E50" s="30"/>
      <c r="F50" s="31"/>
    </row>
    <row r="51" spans="1:6" ht="38.25">
      <c r="A51" s="13" t="s">
        <v>40</v>
      </c>
      <c r="B51" s="41" t="s">
        <v>41</v>
      </c>
      <c r="C51" s="14"/>
      <c r="D51" s="15"/>
      <c r="E51" s="30"/>
      <c r="F51" s="31"/>
    </row>
    <row r="52" spans="1:6">
      <c r="A52" s="13"/>
      <c r="B52" s="41"/>
      <c r="C52" s="27" t="s">
        <v>20</v>
      </c>
      <c r="D52" s="15">
        <v>640</v>
      </c>
      <c r="E52" s="30">
        <v>0</v>
      </c>
      <c r="F52" s="31">
        <f>D52*E52</f>
        <v>0</v>
      </c>
    </row>
    <row r="53" spans="1:6">
      <c r="A53" s="13"/>
      <c r="B53" s="41"/>
      <c r="C53" s="27"/>
      <c r="D53" s="15"/>
      <c r="E53" s="30"/>
      <c r="F53" s="31"/>
    </row>
    <row r="54" spans="1:6" ht="25.5">
      <c r="A54" s="13" t="s">
        <v>42</v>
      </c>
      <c r="B54" s="41" t="s">
        <v>43</v>
      </c>
      <c r="C54" s="27"/>
      <c r="D54" s="15"/>
      <c r="E54" s="30"/>
      <c r="F54" s="31"/>
    </row>
    <row r="55" spans="1:6">
      <c r="A55" s="13"/>
      <c r="B55" s="41"/>
      <c r="C55" s="27" t="s">
        <v>39</v>
      </c>
      <c r="D55" s="15">
        <v>128</v>
      </c>
      <c r="E55" s="30">
        <v>0</v>
      </c>
      <c r="F55" s="31">
        <f>D55*E55</f>
        <v>0</v>
      </c>
    </row>
    <row r="56" spans="1:6">
      <c r="A56" s="13"/>
      <c r="B56" s="41"/>
      <c r="C56" s="27"/>
      <c r="D56" s="15"/>
      <c r="E56" s="30"/>
      <c r="F56" s="31"/>
    </row>
    <row r="57" spans="1:6" ht="25.5">
      <c r="A57" s="44" t="s">
        <v>44</v>
      </c>
      <c r="B57" s="41" t="s">
        <v>45</v>
      </c>
      <c r="C57" s="45"/>
      <c r="D57" s="46"/>
      <c r="E57" s="47"/>
      <c r="F57" s="48"/>
    </row>
    <row r="58" spans="1:6">
      <c r="A58" s="49"/>
      <c r="B58" s="41"/>
      <c r="C58" s="27" t="s">
        <v>20</v>
      </c>
      <c r="D58" s="15">
        <v>1280</v>
      </c>
      <c r="E58" s="30">
        <v>0</v>
      </c>
      <c r="F58" s="31">
        <f>D58*E58</f>
        <v>0</v>
      </c>
    </row>
    <row r="59" spans="1:6">
      <c r="A59" s="49"/>
      <c r="B59" s="41"/>
      <c r="C59" s="27"/>
      <c r="D59" s="15"/>
      <c r="E59" s="30"/>
      <c r="F59" s="31"/>
    </row>
    <row r="60" spans="1:6" ht="38.25">
      <c r="A60" s="44" t="s">
        <v>46</v>
      </c>
      <c r="B60" s="41" t="s">
        <v>47</v>
      </c>
      <c r="C60" s="45"/>
      <c r="D60" s="46"/>
      <c r="E60" s="47"/>
      <c r="F60" s="48"/>
    </row>
    <row r="61" spans="1:6">
      <c r="A61" s="44"/>
      <c r="B61" s="41"/>
      <c r="C61" s="27" t="s">
        <v>48</v>
      </c>
      <c r="D61" s="15">
        <f>(640*0.06)</f>
        <v>38.4</v>
      </c>
      <c r="E61" s="30">
        <v>0</v>
      </c>
      <c r="F61" s="31">
        <f>D61*E61</f>
        <v>0</v>
      </c>
    </row>
    <row r="62" spans="1:6">
      <c r="A62" s="44"/>
      <c r="B62" s="41"/>
      <c r="C62" s="27"/>
      <c r="D62" s="15"/>
      <c r="E62" s="30"/>
      <c r="F62" s="31"/>
    </row>
    <row r="63" spans="1:6">
      <c r="A63" s="44"/>
      <c r="B63" s="41"/>
      <c r="C63" s="27"/>
      <c r="D63" s="15"/>
      <c r="E63" s="30"/>
      <c r="F63" s="31"/>
    </row>
    <row r="64" spans="1:6">
      <c r="A64" s="13"/>
      <c r="B64" s="38"/>
      <c r="C64" s="14"/>
      <c r="D64" s="15"/>
      <c r="E64" s="10"/>
      <c r="F64" s="50"/>
    </row>
    <row r="65" spans="1:6" ht="15.75">
      <c r="A65" s="214" t="s">
        <v>49</v>
      </c>
      <c r="B65" s="215"/>
      <c r="C65" s="215"/>
      <c r="D65" s="215"/>
      <c r="E65" s="32" t="s">
        <v>15</v>
      </c>
      <c r="F65" s="33">
        <f>SUM(F40:F64)</f>
        <v>0</v>
      </c>
    </row>
    <row r="66" spans="1:6">
      <c r="A66" s="13"/>
      <c r="B66" s="51"/>
      <c r="C66" s="14"/>
      <c r="D66" s="15"/>
      <c r="E66" s="72"/>
      <c r="F66" s="16"/>
    </row>
    <row r="67" spans="1:6">
      <c r="A67" s="13"/>
      <c r="B67" s="51"/>
      <c r="C67" s="14"/>
      <c r="D67" s="15"/>
      <c r="E67" s="73"/>
      <c r="F67" s="16"/>
    </row>
    <row r="68" spans="1:6">
      <c r="A68" s="13"/>
      <c r="B68" s="51"/>
      <c r="C68" s="14"/>
      <c r="D68" s="15"/>
      <c r="E68" s="73"/>
      <c r="F68" s="16"/>
    </row>
    <row r="69" spans="1:6" ht="15.75">
      <c r="A69" s="211" t="s">
        <v>50</v>
      </c>
      <c r="B69" s="211"/>
      <c r="C69" s="211"/>
      <c r="D69" s="211"/>
      <c r="E69" s="211"/>
      <c r="F69" s="211"/>
    </row>
    <row r="70" spans="1:6">
      <c r="A70" s="13"/>
      <c r="B70" s="53"/>
      <c r="C70" s="54"/>
      <c r="D70" s="15"/>
      <c r="E70" s="55"/>
      <c r="F70" s="23"/>
    </row>
    <row r="71" spans="1:6" ht="89.25">
      <c r="A71" s="56" t="s">
        <v>51</v>
      </c>
      <c r="B71" s="41" t="s">
        <v>52</v>
      </c>
      <c r="C71" s="14"/>
      <c r="D71" s="15"/>
      <c r="E71" s="30"/>
      <c r="F71" s="23"/>
    </row>
    <row r="72" spans="1:6">
      <c r="A72" s="56"/>
      <c r="B72" s="41"/>
      <c r="C72" s="14"/>
      <c r="D72" s="15"/>
      <c r="E72" s="30"/>
      <c r="F72" s="23"/>
    </row>
    <row r="73" spans="1:6">
      <c r="A73" s="56"/>
      <c r="B73" s="41"/>
      <c r="C73" s="14" t="s">
        <v>53</v>
      </c>
      <c r="D73" s="15">
        <v>128</v>
      </c>
      <c r="E73" s="30">
        <v>0</v>
      </c>
      <c r="F73" s="23">
        <f>D73*E73</f>
        <v>0</v>
      </c>
    </row>
    <row r="74" spans="1:6">
      <c r="A74" s="13"/>
      <c r="B74" s="51"/>
      <c r="C74" s="14"/>
      <c r="D74" s="15"/>
      <c r="E74" s="52"/>
      <c r="F74" s="16"/>
    </row>
    <row r="75" spans="1:6" ht="52.5">
      <c r="A75" s="56" t="s">
        <v>54</v>
      </c>
      <c r="B75" s="41" t="s">
        <v>55</v>
      </c>
      <c r="C75" s="14"/>
      <c r="D75" s="15"/>
      <c r="E75" s="30"/>
      <c r="F75" s="23"/>
    </row>
    <row r="76" spans="1:6">
      <c r="A76" s="56"/>
      <c r="B76" s="41"/>
      <c r="C76" s="14"/>
      <c r="D76" s="15"/>
      <c r="E76" s="30"/>
      <c r="F76" s="23"/>
    </row>
    <row r="77" spans="1:6">
      <c r="A77" s="56"/>
      <c r="B77" s="41"/>
      <c r="C77" s="14" t="s">
        <v>20</v>
      </c>
      <c r="D77" s="15">
        <f>2.3*6*0.5</f>
        <v>6.8999999999999995</v>
      </c>
      <c r="E77" s="30">
        <v>0</v>
      </c>
      <c r="F77" s="23">
        <f>D77*E77</f>
        <v>0</v>
      </c>
    </row>
    <row r="78" spans="1:6">
      <c r="A78" s="56"/>
      <c r="B78" s="41"/>
      <c r="C78" s="14"/>
      <c r="D78" s="15"/>
      <c r="E78" s="30"/>
      <c r="F78" s="23"/>
    </row>
    <row r="79" spans="1:6">
      <c r="A79" s="212" t="s">
        <v>56</v>
      </c>
      <c r="B79" s="213"/>
      <c r="C79" s="213"/>
      <c r="D79" s="213"/>
      <c r="E79" s="32" t="s">
        <v>15</v>
      </c>
      <c r="F79" s="33">
        <f>SUM(F73:F77)</f>
        <v>0</v>
      </c>
    </row>
    <row r="80" spans="1:6">
      <c r="A80" s="13"/>
      <c r="B80" s="51"/>
      <c r="C80" s="14"/>
      <c r="D80" s="15"/>
      <c r="E80" s="52"/>
      <c r="F80" s="16"/>
    </row>
    <row r="81" spans="1:6">
      <c r="A81" s="13"/>
      <c r="B81" s="51"/>
      <c r="C81" s="14"/>
      <c r="D81" s="15"/>
      <c r="E81" s="52"/>
      <c r="F81" s="16"/>
    </row>
    <row r="82" spans="1:6">
      <c r="A82" s="57"/>
      <c r="B82" s="58" t="s">
        <v>57</v>
      </c>
      <c r="C82" s="59"/>
      <c r="D82" s="60"/>
      <c r="E82" s="61"/>
      <c r="F82" s="62">
        <f>F13+F25+F33+F65+F79</f>
        <v>0</v>
      </c>
    </row>
    <row r="83" spans="1:6">
      <c r="A83" s="57"/>
      <c r="B83" s="63"/>
      <c r="C83" s="59"/>
      <c r="D83" s="60"/>
      <c r="E83" s="64" t="s">
        <v>58</v>
      </c>
      <c r="F83" s="65">
        <f>F82*0.25</f>
        <v>0</v>
      </c>
    </row>
    <row r="84" spans="1:6">
      <c r="A84" s="66"/>
      <c r="B84" s="67"/>
      <c r="C84" s="68"/>
      <c r="D84" s="69" t="s">
        <v>59</v>
      </c>
      <c r="E84" s="70"/>
      <c r="F84" s="71">
        <f>F82*1.25</f>
        <v>0</v>
      </c>
    </row>
    <row r="85" spans="1:6">
      <c r="A85" s="13"/>
      <c r="B85" s="51"/>
      <c r="C85" s="14"/>
      <c r="D85" s="15"/>
      <c r="E85" s="52"/>
      <c r="F85" s="16"/>
    </row>
  </sheetData>
  <protectedRanges>
    <protectedRange sqref="E70:F73 E75:F78" name="Range1"/>
  </protectedRanges>
  <mergeCells count="14">
    <mergeCell ref="A18:E18"/>
    <mergeCell ref="B2:F2"/>
    <mergeCell ref="B4:F4"/>
    <mergeCell ref="A8:F8"/>
    <mergeCell ref="A13:D13"/>
    <mergeCell ref="A16:F16"/>
    <mergeCell ref="A69:F69"/>
    <mergeCell ref="A79:D79"/>
    <mergeCell ref="A25:D25"/>
    <mergeCell ref="A28:F28"/>
    <mergeCell ref="A33:D33"/>
    <mergeCell ref="A36:F36"/>
    <mergeCell ref="A38:E38"/>
    <mergeCell ref="A65:D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79FF-A872-4F0A-A54D-73E3C86BC40C}">
  <dimension ref="A1:G35"/>
  <sheetViews>
    <sheetView topLeftCell="A25" workbookViewId="0">
      <selection activeCell="B6" sqref="B6"/>
    </sheetView>
  </sheetViews>
  <sheetFormatPr defaultRowHeight="15"/>
  <cols>
    <col min="1" max="1" width="5.7109375" customWidth="1"/>
    <col min="2" max="2" width="40.7109375" customWidth="1"/>
    <col min="3" max="4" width="8.7109375" customWidth="1"/>
    <col min="5" max="5" width="15.7109375" style="199" customWidth="1"/>
    <col min="6" max="6" width="15.7109375" customWidth="1"/>
  </cols>
  <sheetData>
    <row r="1" spans="1:7">
      <c r="A1" s="74"/>
      <c r="B1" s="74"/>
      <c r="C1" s="74"/>
      <c r="D1" s="74"/>
      <c r="E1" s="75"/>
      <c r="F1" s="74"/>
      <c r="G1" s="74"/>
    </row>
    <row r="2" spans="1:7" ht="15.75">
      <c r="A2" s="74"/>
      <c r="B2" s="74"/>
      <c r="C2" s="74"/>
      <c r="D2" s="76" t="s">
        <v>60</v>
      </c>
      <c r="E2" s="221" t="s">
        <v>61</v>
      </c>
      <c r="F2" s="221"/>
      <c r="G2" s="221"/>
    </row>
    <row r="3" spans="1:7" ht="15.75">
      <c r="A3" s="222" t="s">
        <v>62</v>
      </c>
      <c r="B3" s="222"/>
      <c r="C3" s="74"/>
      <c r="D3" s="76" t="s">
        <v>63</v>
      </c>
      <c r="E3" s="221" t="s">
        <v>64</v>
      </c>
      <c r="F3" s="221"/>
      <c r="G3" s="221"/>
    </row>
    <row r="4" spans="1:7">
      <c r="A4" s="77" t="s">
        <v>4</v>
      </c>
      <c r="B4" s="78" t="s">
        <v>5</v>
      </c>
      <c r="C4" s="79" t="s">
        <v>6</v>
      </c>
      <c r="D4" s="80" t="s">
        <v>7</v>
      </c>
      <c r="E4" s="81" t="s">
        <v>8</v>
      </c>
      <c r="F4" s="80" t="s">
        <v>9</v>
      </c>
      <c r="G4" s="74"/>
    </row>
    <row r="5" spans="1:7">
      <c r="A5" s="76"/>
      <c r="B5" s="76"/>
      <c r="C5" s="76"/>
      <c r="D5" s="76"/>
      <c r="E5" s="198"/>
      <c r="F5" s="76"/>
      <c r="G5" s="76"/>
    </row>
    <row r="6" spans="1:7" ht="25.5">
      <c r="A6" s="96"/>
      <c r="B6" s="97" t="s">
        <v>65</v>
      </c>
      <c r="C6" s="98"/>
      <c r="D6" s="98"/>
      <c r="E6" s="200"/>
      <c r="F6" s="99"/>
      <c r="G6" s="74"/>
    </row>
    <row r="7" spans="1:7">
      <c r="A7" s="82"/>
      <c r="B7" s="86"/>
      <c r="C7" s="84"/>
      <c r="D7" s="84"/>
      <c r="E7" s="91"/>
      <c r="F7" s="87"/>
      <c r="G7" s="74"/>
    </row>
    <row r="8" spans="1:7" ht="76.5">
      <c r="A8" s="82" t="s">
        <v>66</v>
      </c>
      <c r="B8" s="88" t="s">
        <v>67</v>
      </c>
      <c r="C8" s="84" t="s">
        <v>68</v>
      </c>
      <c r="D8" s="84">
        <v>6</v>
      </c>
      <c r="E8" s="91">
        <v>0</v>
      </c>
      <c r="F8" s="87">
        <f t="shared" ref="F8" si="0">D8*E8</f>
        <v>0</v>
      </c>
      <c r="G8" s="74"/>
    </row>
    <row r="9" spans="1:7">
      <c r="A9" s="82"/>
      <c r="B9" s="88"/>
      <c r="C9" s="89"/>
      <c r="D9" s="90"/>
      <c r="E9" s="91"/>
      <c r="F9" s="87"/>
      <c r="G9" s="74"/>
    </row>
    <row r="10" spans="1:7" ht="38.25">
      <c r="A10" s="82" t="s">
        <v>69</v>
      </c>
      <c r="B10" s="88" t="s">
        <v>70</v>
      </c>
      <c r="C10" s="84" t="s">
        <v>68</v>
      </c>
      <c r="D10" s="84">
        <v>150</v>
      </c>
      <c r="E10" s="91">
        <v>0</v>
      </c>
      <c r="F10" s="87">
        <f t="shared" ref="F10" si="1">D10*E10</f>
        <v>0</v>
      </c>
      <c r="G10" s="74"/>
    </row>
    <row r="11" spans="1:7">
      <c r="A11" s="82"/>
      <c r="B11" s="88"/>
      <c r="C11" s="89"/>
      <c r="D11" s="90"/>
      <c r="E11" s="91"/>
      <c r="F11" s="87"/>
      <c r="G11" s="74"/>
    </row>
    <row r="12" spans="1:7" ht="38.25">
      <c r="A12" s="82" t="s">
        <v>71</v>
      </c>
      <c r="B12" s="88" t="s">
        <v>72</v>
      </c>
      <c r="C12" s="84" t="s">
        <v>23</v>
      </c>
      <c r="D12" s="84">
        <v>150</v>
      </c>
      <c r="E12" s="91">
        <v>0</v>
      </c>
      <c r="F12" s="87">
        <f t="shared" ref="F12" si="2">D12*E12</f>
        <v>0</v>
      </c>
      <c r="G12" s="74"/>
    </row>
    <row r="13" spans="1:7">
      <c r="A13" s="82"/>
      <c r="B13" s="88"/>
      <c r="C13" s="89"/>
      <c r="D13" s="90"/>
      <c r="E13" s="91"/>
      <c r="F13" s="87"/>
      <c r="G13" s="74"/>
    </row>
    <row r="14" spans="1:7" ht="63.75">
      <c r="A14" s="82" t="s">
        <v>73</v>
      </c>
      <c r="B14" s="88" t="s">
        <v>74</v>
      </c>
      <c r="C14" s="84" t="s">
        <v>68</v>
      </c>
      <c r="D14" s="84">
        <v>30</v>
      </c>
      <c r="E14" s="91">
        <v>0</v>
      </c>
      <c r="F14" s="87">
        <f t="shared" ref="F14" si="3">D14*E14</f>
        <v>0</v>
      </c>
      <c r="G14" s="74"/>
    </row>
    <row r="15" spans="1:7">
      <c r="A15" s="82"/>
      <c r="B15" s="88"/>
      <c r="C15" s="89"/>
      <c r="D15" s="90"/>
      <c r="E15" s="91"/>
      <c r="F15" s="87"/>
      <c r="G15" s="74"/>
    </row>
    <row r="16" spans="1:7" ht="38.25">
      <c r="A16" s="82" t="s">
        <v>75</v>
      </c>
      <c r="B16" s="88" t="s">
        <v>76</v>
      </c>
      <c r="C16" s="84" t="s">
        <v>68</v>
      </c>
      <c r="D16" s="84">
        <v>6</v>
      </c>
      <c r="E16" s="91">
        <v>0</v>
      </c>
      <c r="F16" s="87">
        <f t="shared" ref="F16" si="4">D16*E16</f>
        <v>0</v>
      </c>
      <c r="G16" s="74"/>
    </row>
    <row r="17" spans="1:7">
      <c r="A17" s="82"/>
      <c r="B17" s="88"/>
      <c r="C17" s="89"/>
      <c r="D17" s="90"/>
      <c r="E17" s="91"/>
      <c r="F17" s="87"/>
      <c r="G17" s="74"/>
    </row>
    <row r="18" spans="1:7" ht="38.25">
      <c r="A18" s="82" t="s">
        <v>77</v>
      </c>
      <c r="B18" s="88" t="s">
        <v>78</v>
      </c>
      <c r="C18" s="84" t="s">
        <v>68</v>
      </c>
      <c r="D18" s="84">
        <v>6</v>
      </c>
      <c r="E18" s="91">
        <v>0</v>
      </c>
      <c r="F18" s="87">
        <f t="shared" ref="F18" si="5">D18*E18</f>
        <v>0</v>
      </c>
      <c r="G18" s="74"/>
    </row>
    <row r="19" spans="1:7">
      <c r="A19" s="82"/>
      <c r="B19" s="88"/>
      <c r="C19" s="89"/>
      <c r="D19" s="90"/>
      <c r="E19" s="91"/>
      <c r="F19" s="87"/>
      <c r="G19" s="74"/>
    </row>
    <row r="20" spans="1:7" ht="38.25">
      <c r="A20" s="82" t="s">
        <v>79</v>
      </c>
      <c r="B20" s="88" t="s">
        <v>80</v>
      </c>
      <c r="C20" s="84" t="s">
        <v>81</v>
      </c>
      <c r="D20" s="84">
        <v>1</v>
      </c>
      <c r="E20" s="91">
        <v>0</v>
      </c>
      <c r="F20" s="87">
        <f t="shared" ref="F20" si="6">D20*E20</f>
        <v>0</v>
      </c>
      <c r="G20" s="74"/>
    </row>
    <row r="21" spans="1:7">
      <c r="A21" s="82"/>
      <c r="B21" s="88"/>
      <c r="C21" s="84"/>
      <c r="D21" s="84"/>
      <c r="E21" s="91"/>
      <c r="F21" s="87"/>
      <c r="G21" s="74"/>
    </row>
    <row r="22" spans="1:7">
      <c r="A22" s="82"/>
      <c r="B22" s="100" t="s">
        <v>82</v>
      </c>
      <c r="C22" s="101"/>
      <c r="D22" s="101"/>
      <c r="E22" s="102" t="s">
        <v>15</v>
      </c>
      <c r="F22" s="103">
        <f>SUM(F8:F20)</f>
        <v>0</v>
      </c>
      <c r="G22" s="74"/>
    </row>
    <row r="23" spans="1:7">
      <c r="A23" s="76"/>
      <c r="B23" s="76"/>
      <c r="C23" s="76"/>
      <c r="D23" s="76"/>
      <c r="E23" s="198"/>
      <c r="F23" s="76"/>
      <c r="G23" s="74"/>
    </row>
    <row r="24" spans="1:7">
      <c r="A24" s="96"/>
      <c r="B24" s="97" t="s">
        <v>83</v>
      </c>
      <c r="C24" s="98"/>
      <c r="D24" s="98"/>
      <c r="E24" s="200"/>
      <c r="F24" s="99"/>
      <c r="G24" s="74"/>
    </row>
    <row r="25" spans="1:7">
      <c r="A25" s="82"/>
      <c r="B25" s="83"/>
      <c r="C25" s="84"/>
      <c r="D25" s="84"/>
      <c r="E25" s="95"/>
      <c r="F25" s="85"/>
      <c r="G25" s="74"/>
    </row>
    <row r="26" spans="1:7" ht="76.5">
      <c r="A26" s="82" t="s">
        <v>66</v>
      </c>
      <c r="B26" s="92" t="s">
        <v>84</v>
      </c>
      <c r="C26" s="93" t="s">
        <v>81</v>
      </c>
      <c r="D26" s="93">
        <v>1</v>
      </c>
      <c r="E26" s="91">
        <v>0</v>
      </c>
      <c r="F26" s="87">
        <f t="shared" ref="F26" si="7">D26*E26</f>
        <v>0</v>
      </c>
      <c r="G26" s="74"/>
    </row>
    <row r="27" spans="1:7">
      <c r="A27" s="82"/>
      <c r="B27" s="92"/>
      <c r="C27" s="93"/>
      <c r="D27" s="93"/>
      <c r="E27" s="91"/>
      <c r="F27" s="87"/>
      <c r="G27" s="74"/>
    </row>
    <row r="28" spans="1:7" ht="51">
      <c r="A28" s="82" t="s">
        <v>69</v>
      </c>
      <c r="B28" s="92" t="s">
        <v>85</v>
      </c>
      <c r="C28" s="90" t="s">
        <v>81</v>
      </c>
      <c r="D28" s="90">
        <v>1</v>
      </c>
      <c r="E28" s="91">
        <v>0</v>
      </c>
      <c r="F28" s="87">
        <f t="shared" ref="F28" si="8">D28*E28</f>
        <v>0</v>
      </c>
      <c r="G28" s="74"/>
    </row>
    <row r="29" spans="1:7">
      <c r="A29" s="82"/>
      <c r="B29" s="92"/>
      <c r="C29" s="90"/>
      <c r="D29" s="90"/>
      <c r="E29" s="91"/>
      <c r="F29" s="87"/>
      <c r="G29" s="74"/>
    </row>
    <row r="30" spans="1:7">
      <c r="A30" s="82"/>
      <c r="B30" s="104" t="s">
        <v>86</v>
      </c>
      <c r="C30" s="105"/>
      <c r="D30" s="105"/>
      <c r="E30" s="102" t="s">
        <v>15</v>
      </c>
      <c r="F30" s="103">
        <f>SUM(F26:F28)</f>
        <v>0</v>
      </c>
      <c r="G30" s="74"/>
    </row>
    <row r="31" spans="1:7">
      <c r="A31" s="76"/>
      <c r="B31" s="94"/>
      <c r="C31" s="76"/>
      <c r="D31" s="76"/>
      <c r="E31" s="95"/>
      <c r="F31" s="85"/>
      <c r="G31" s="74"/>
    </row>
    <row r="32" spans="1:7">
      <c r="A32" s="74"/>
      <c r="B32" s="106" t="s">
        <v>87</v>
      </c>
      <c r="C32" s="74"/>
      <c r="D32" s="74"/>
      <c r="E32" s="108"/>
      <c r="F32" s="108">
        <f>SUM(F30,F22)</f>
        <v>0</v>
      </c>
      <c r="G32" s="74"/>
    </row>
    <row r="33" spans="1:7">
      <c r="A33" s="74"/>
      <c r="B33" s="109"/>
      <c r="C33" s="74"/>
      <c r="D33" s="74"/>
      <c r="E33" s="110" t="s">
        <v>58</v>
      </c>
      <c r="F33" s="111">
        <f>F32*0.25</f>
        <v>0</v>
      </c>
      <c r="G33" s="74"/>
    </row>
    <row r="34" spans="1:7">
      <c r="A34" s="66"/>
      <c r="B34" s="67"/>
      <c r="C34" s="68"/>
      <c r="D34" s="69" t="s">
        <v>59</v>
      </c>
      <c r="E34" s="70"/>
      <c r="F34" s="112">
        <f>F32*1.25</f>
        <v>0</v>
      </c>
      <c r="G34" s="74"/>
    </row>
    <row r="35" spans="1:7">
      <c r="A35" s="76"/>
      <c r="B35" s="76"/>
      <c r="C35" s="76"/>
      <c r="D35" s="76"/>
      <c r="E35" s="198"/>
      <c r="F35" s="76"/>
      <c r="G35" s="74"/>
    </row>
  </sheetData>
  <mergeCells count="3">
    <mergeCell ref="E2:G2"/>
    <mergeCell ref="A3:B3"/>
    <mergeCell ref="E3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56E1-9AF3-4FA1-82A0-0520ADB70664}">
  <dimension ref="A1:F26"/>
  <sheetViews>
    <sheetView workbookViewId="0">
      <pane ySplit="5" topLeftCell="A6" activePane="bottomLeft" state="frozen"/>
      <selection pane="bottomLeft" activeCell="A10" sqref="A10:F10"/>
    </sheetView>
  </sheetViews>
  <sheetFormatPr defaultRowHeight="15"/>
  <cols>
    <col min="2" max="2" width="50.7109375" customWidth="1"/>
    <col min="3" max="4" width="8.7109375" customWidth="1"/>
    <col min="5" max="6" width="15.7109375" customWidth="1"/>
  </cols>
  <sheetData>
    <row r="1" spans="1:6">
      <c r="A1" s="1"/>
      <c r="B1" s="2" t="s">
        <v>88</v>
      </c>
      <c r="C1" s="3"/>
      <c r="D1" s="4"/>
      <c r="E1" s="5"/>
      <c r="F1" s="6"/>
    </row>
    <row r="2" spans="1:6">
      <c r="A2" s="7"/>
      <c r="B2" s="217" t="s">
        <v>89</v>
      </c>
      <c r="C2" s="217"/>
      <c r="D2" s="217"/>
      <c r="E2" s="223"/>
      <c r="F2" s="218"/>
    </row>
    <row r="3" spans="1:6">
      <c r="A3" s="7"/>
      <c r="B3" s="8" t="s">
        <v>90</v>
      </c>
      <c r="C3" s="8"/>
      <c r="D3" s="9"/>
      <c r="E3" s="10"/>
      <c r="F3" s="11"/>
    </row>
    <row r="4" spans="1:6">
      <c r="A4" s="12"/>
      <c r="B4" s="219" t="s">
        <v>3</v>
      </c>
      <c r="C4" s="219"/>
      <c r="D4" s="219"/>
      <c r="E4" s="224"/>
      <c r="F4" s="220"/>
    </row>
    <row r="5" spans="1:6">
      <c r="A5" s="77" t="s">
        <v>4</v>
      </c>
      <c r="B5" s="78" t="s">
        <v>5</v>
      </c>
      <c r="C5" s="79" t="s">
        <v>6</v>
      </c>
      <c r="D5" s="80" t="s">
        <v>7</v>
      </c>
      <c r="E5" s="81" t="s">
        <v>8</v>
      </c>
      <c r="F5" s="80" t="s">
        <v>9</v>
      </c>
    </row>
    <row r="6" spans="1:6">
      <c r="A6" s="22"/>
      <c r="B6" s="14"/>
      <c r="C6" s="14"/>
      <c r="D6" s="15"/>
      <c r="E6" s="10"/>
      <c r="F6" s="23"/>
    </row>
    <row r="7" spans="1:6">
      <c r="A7" s="226" t="s">
        <v>91</v>
      </c>
      <c r="B7" s="226"/>
      <c r="C7" s="14"/>
      <c r="D7" s="15"/>
      <c r="E7" s="10"/>
      <c r="F7" s="23"/>
    </row>
    <row r="8" spans="1:6">
      <c r="A8" s="225" t="s">
        <v>92</v>
      </c>
      <c r="B8" s="225"/>
      <c r="C8" s="14"/>
      <c r="D8" s="15"/>
      <c r="E8" s="10"/>
      <c r="F8" s="23"/>
    </row>
    <row r="9" spans="1:6">
      <c r="A9" s="22"/>
      <c r="B9" s="14"/>
      <c r="C9" s="14"/>
      <c r="D9" s="15"/>
      <c r="E9" s="10"/>
      <c r="F9" s="16"/>
    </row>
    <row r="10" spans="1:6" ht="15.75">
      <c r="A10" s="211" t="s">
        <v>93</v>
      </c>
      <c r="B10" s="211"/>
      <c r="C10" s="211"/>
      <c r="D10" s="211"/>
      <c r="E10" s="227"/>
      <c r="F10" s="211"/>
    </row>
    <row r="11" spans="1:6">
      <c r="A11" s="13"/>
      <c r="B11" s="41"/>
      <c r="C11" s="27"/>
      <c r="D11" s="15"/>
      <c r="E11" s="10"/>
      <c r="F11" s="31"/>
    </row>
    <row r="12" spans="1:6" ht="76.5">
      <c r="A12" s="56" t="s">
        <v>18</v>
      </c>
      <c r="B12" s="41" t="s">
        <v>94</v>
      </c>
      <c r="C12" s="14"/>
      <c r="D12" s="15"/>
      <c r="E12" s="10"/>
      <c r="F12" s="23"/>
    </row>
    <row r="13" spans="1:6" ht="63.75">
      <c r="A13" s="56"/>
      <c r="B13" s="41" t="s">
        <v>95</v>
      </c>
      <c r="C13" s="14"/>
      <c r="D13" s="15"/>
      <c r="E13" s="10"/>
      <c r="F13" s="23"/>
    </row>
    <row r="14" spans="1:6">
      <c r="A14" s="56"/>
      <c r="B14" s="41" t="s">
        <v>96</v>
      </c>
      <c r="C14" s="14" t="s">
        <v>97</v>
      </c>
      <c r="D14" s="15">
        <v>6</v>
      </c>
      <c r="E14" s="10">
        <v>0</v>
      </c>
      <c r="F14" s="23">
        <f>D14*E14</f>
        <v>0</v>
      </c>
    </row>
    <row r="15" spans="1:6">
      <c r="A15" s="56"/>
      <c r="B15" s="41"/>
      <c r="C15" s="14"/>
      <c r="D15" s="15"/>
      <c r="E15" s="10"/>
      <c r="F15" s="23"/>
    </row>
    <row r="16" spans="1:6" ht="77.25">
      <c r="A16" s="56" t="s">
        <v>21</v>
      </c>
      <c r="B16" s="113" t="s">
        <v>98</v>
      </c>
      <c r="C16" s="14"/>
      <c r="D16" s="15"/>
      <c r="E16" s="10"/>
      <c r="F16" s="23"/>
    </row>
    <row r="17" spans="1:6">
      <c r="A17" s="56"/>
      <c r="B17" s="41" t="s">
        <v>99</v>
      </c>
      <c r="C17" s="14" t="s">
        <v>97</v>
      </c>
      <c r="D17" s="15">
        <v>6</v>
      </c>
      <c r="E17" s="10">
        <v>0</v>
      </c>
      <c r="F17" s="23">
        <f>D17*E17</f>
        <v>0</v>
      </c>
    </row>
    <row r="18" spans="1:6">
      <c r="A18" s="56"/>
      <c r="B18" s="41"/>
      <c r="C18" s="14"/>
      <c r="D18" s="15"/>
      <c r="E18" s="10"/>
      <c r="F18" s="23"/>
    </row>
    <row r="19" spans="1:6">
      <c r="A19" s="13"/>
      <c r="B19" s="38"/>
      <c r="C19" s="14"/>
      <c r="D19" s="15"/>
      <c r="E19" s="10"/>
      <c r="F19" s="50"/>
    </row>
    <row r="20" spans="1:6" ht="15.75">
      <c r="A20" s="214" t="s">
        <v>100</v>
      </c>
      <c r="B20" s="215"/>
      <c r="C20" s="215"/>
      <c r="D20" s="215"/>
      <c r="E20" s="32" t="s">
        <v>15</v>
      </c>
      <c r="F20" s="33">
        <f>SUM(F11:F18)</f>
        <v>0</v>
      </c>
    </row>
    <row r="21" spans="1:6">
      <c r="A21" s="13"/>
      <c r="B21" s="38"/>
      <c r="C21" s="14"/>
      <c r="D21" s="15"/>
      <c r="E21" s="10"/>
      <c r="F21" s="16"/>
    </row>
    <row r="22" spans="1:6">
      <c r="A22" s="114"/>
      <c r="B22" s="114"/>
      <c r="C22" s="115"/>
      <c r="D22" s="116"/>
      <c r="E22" s="10"/>
      <c r="F22" s="16"/>
    </row>
    <row r="23" spans="1:6">
      <c r="A23" s="74"/>
      <c r="B23" s="106" t="s">
        <v>87</v>
      </c>
      <c r="C23" s="74"/>
      <c r="D23" s="74"/>
      <c r="E23" s="108"/>
      <c r="F23" s="107">
        <f>F20</f>
        <v>0</v>
      </c>
    </row>
    <row r="24" spans="1:6">
      <c r="A24" s="74"/>
      <c r="B24" s="109"/>
      <c r="C24" s="74"/>
      <c r="D24" s="74"/>
      <c r="E24" s="110" t="s">
        <v>58</v>
      </c>
      <c r="F24" s="110">
        <f>F23*0.25</f>
        <v>0</v>
      </c>
    </row>
    <row r="25" spans="1:6">
      <c r="A25" s="66"/>
      <c r="B25" s="67"/>
      <c r="C25" s="68"/>
      <c r="D25" s="69" t="s">
        <v>59</v>
      </c>
      <c r="E25" s="70"/>
      <c r="F25" s="117">
        <f>F23*1.25</f>
        <v>0</v>
      </c>
    </row>
    <row r="26" spans="1:6">
      <c r="A26" s="114"/>
      <c r="B26" s="114"/>
      <c r="C26" s="115"/>
      <c r="D26" s="116"/>
      <c r="E26" s="10"/>
      <c r="F26" s="16"/>
    </row>
  </sheetData>
  <protectedRanges>
    <protectedRange sqref="E12:F18" name="Range1_1"/>
  </protectedRanges>
  <mergeCells count="6">
    <mergeCell ref="A20:D20"/>
    <mergeCell ref="B2:F2"/>
    <mergeCell ref="B4:F4"/>
    <mergeCell ref="A8:B8"/>
    <mergeCell ref="A7:B7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REKAPITULACIJA</vt:lpstr>
      <vt:lpstr>01 GRAĐ-OBRT</vt:lpstr>
      <vt:lpstr>02 ELEKTROINSTALACIJE</vt:lpstr>
      <vt:lpstr>03 VODOVOD</vt:lpstr>
      <vt:lpstr>REKAPITULACIJA!Ispis_naslova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Pavičić</dc:creator>
  <cp:lastModifiedBy>Vidosava Hrvojic</cp:lastModifiedBy>
  <dcterms:created xsi:type="dcterms:W3CDTF">2023-01-18T13:15:50Z</dcterms:created>
  <dcterms:modified xsi:type="dcterms:W3CDTF">2023-01-26T14:24:23Z</dcterms:modified>
</cp:coreProperties>
</file>